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'Лист1'!$A$1:$CR$58</definedName>
  </definedNames>
  <calcPr fullCalcOnLoad="1" refMode="R1C1"/>
</workbook>
</file>

<file path=xl/sharedStrings.xml><?xml version="1.0" encoding="utf-8"?>
<sst xmlns="http://schemas.openxmlformats.org/spreadsheetml/2006/main" count="351" uniqueCount="104">
  <si>
    <t>№</t>
  </si>
  <si>
    <t xml:space="preserve"> Яхта</t>
  </si>
  <si>
    <t>Чемпионат СПб</t>
  </si>
  <si>
    <t>Ника</t>
  </si>
  <si>
    <t>Онега</t>
  </si>
  <si>
    <t>Лилия</t>
  </si>
  <si>
    <t>Чайка</t>
  </si>
  <si>
    <t>Вела</t>
  </si>
  <si>
    <t>M</t>
  </si>
  <si>
    <t>O</t>
  </si>
  <si>
    <t>Амур</t>
  </si>
  <si>
    <t>Диана</t>
  </si>
  <si>
    <t>Сольвейг</t>
  </si>
  <si>
    <t>Нева</t>
  </si>
  <si>
    <t>Былина</t>
  </si>
  <si>
    <t>Варяг</t>
  </si>
  <si>
    <t>Нептун</t>
  </si>
  <si>
    <t>Ангара</t>
  </si>
  <si>
    <t>Синяя птица</t>
  </si>
  <si>
    <t>Дельта</t>
  </si>
  <si>
    <t>Лена</t>
  </si>
  <si>
    <t xml:space="preserve">Сириус </t>
  </si>
  <si>
    <t>Персей</t>
  </si>
  <si>
    <t>Марс</t>
  </si>
  <si>
    <t>Арго</t>
  </si>
  <si>
    <t>Эос</t>
  </si>
  <si>
    <t>Урал</t>
  </si>
  <si>
    <t>Звезда</t>
  </si>
  <si>
    <t>Кареджи</t>
  </si>
  <si>
    <t>Уссури</t>
  </si>
  <si>
    <t>Енисей</t>
  </si>
  <si>
    <t>Фея</t>
  </si>
  <si>
    <t>Паллада</t>
  </si>
  <si>
    <t>Ингрия</t>
  </si>
  <si>
    <r>
      <t>k</t>
    </r>
    <r>
      <rPr>
        <vertAlign val="subscript"/>
        <sz val="10"/>
        <rFont val="Arial Cyr"/>
        <family val="2"/>
      </rPr>
      <t>1</t>
    </r>
  </si>
  <si>
    <r>
      <t>k</t>
    </r>
    <r>
      <rPr>
        <vertAlign val="subscript"/>
        <sz val="10"/>
        <rFont val="Arial Cyr"/>
        <family val="2"/>
      </rPr>
      <t>2</t>
    </r>
  </si>
  <si>
    <t>Название соревнования</t>
  </si>
  <si>
    <t>СУММА ОЧКОВ</t>
  </si>
  <si>
    <t xml:space="preserve">Р е м о н т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</si>
  <si>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</si>
  <si>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МЕСТО ПО РЕЙТИНГУ</t>
  </si>
  <si>
    <t>НУ</t>
  </si>
  <si>
    <t>Глория</t>
  </si>
  <si>
    <t>Клуб</t>
  </si>
  <si>
    <t>РЯК</t>
  </si>
  <si>
    <t>Стрельна</t>
  </si>
  <si>
    <t>Сос.Бор</t>
  </si>
  <si>
    <t xml:space="preserve">  Дистанция D, мили</t>
  </si>
  <si>
    <t xml:space="preserve">  №  соревнования</t>
  </si>
  <si>
    <t xml:space="preserve">  Коэффициент</t>
  </si>
  <si>
    <t xml:space="preserve">  № старта в сезоне</t>
  </si>
  <si>
    <r>
      <t xml:space="preserve">  </t>
    </r>
    <r>
      <rPr>
        <sz val="10"/>
        <rFont val="Arial Cyr"/>
        <family val="2"/>
      </rPr>
      <t>№ гонки в регате</t>
    </r>
  </si>
  <si>
    <t>81 СКФ</t>
  </si>
  <si>
    <t>Фортуна</t>
  </si>
  <si>
    <t>dnc</t>
  </si>
  <si>
    <t>dnf</t>
  </si>
  <si>
    <t>Erna</t>
  </si>
  <si>
    <t>Пярну</t>
  </si>
  <si>
    <t>Гогланд-рейс</t>
  </si>
  <si>
    <t>Мария</t>
  </si>
  <si>
    <t>Рига</t>
  </si>
  <si>
    <t>St.Maria</t>
  </si>
  <si>
    <t>Колпино</t>
  </si>
  <si>
    <t>Дальние спортивные плавания</t>
  </si>
  <si>
    <t>Аура</t>
  </si>
  <si>
    <t>Aushra</t>
  </si>
  <si>
    <t>Fata Morgana</t>
  </si>
  <si>
    <t>Клайпеда</t>
  </si>
  <si>
    <t>Nele</t>
  </si>
  <si>
    <t>Хийумаа</t>
  </si>
  <si>
    <t>ЯХТА</t>
  </si>
  <si>
    <t>Невка</t>
  </si>
  <si>
    <t xml:space="preserve">Открытый чемпионат РЯК </t>
  </si>
  <si>
    <t>Гонка "Памяти яхтсменов"</t>
  </si>
  <si>
    <t xml:space="preserve">Орэндж-рейс  </t>
  </si>
  <si>
    <r>
      <t>Изменения</t>
    </r>
    <r>
      <rPr>
        <sz val="10"/>
        <rFont val="Arial Cyr"/>
        <family val="2"/>
      </rPr>
      <t>: в соответствии с решениемобщего собрания членов Ассоциации от 17.03.2012, протокол №1/12 в расчет рейтинга и присуждение переходящего Приза внесены следующие изменения и дополнения:</t>
    </r>
  </si>
  <si>
    <t>2. при совпадении без округления первых трех цифр суммы очков рейтинга считать, что яхты занимают в рейтинге одинаковое место;</t>
  </si>
  <si>
    <t>3. не учитывать надбавки к  очкам за первое место в гонках;</t>
  </si>
  <si>
    <t>4. при участии в гонке нескольких флотов яхт класса Л-6 учитывать в рейтинге разбивку на флоты при условии, что в каждом флоте стартовало не менее трех яхт класса Л-6 согласно протоколу результатов, при этом место в гонке указывается согласно месту по флоту;</t>
  </si>
  <si>
    <t xml:space="preserve">Рейтинг подсчитан в соответствии с системой, утвержденной на общем собрании членов Ассоциации яхт класса Л-6 от 26.04.2002, протокол №2/02, с целью определения  лучшей яхты Ассоциации за отчетный год  и присуждения ей переходящего Приза памяти А.П.Киселева. При подсчете очков учтены только те соревнования, в которых участвовало </t>
  </si>
  <si>
    <t xml:space="preserve">не менее трех яхт Ассоциации. В любой такой гонке все заявленные яхты Ассоциации получают очки в соответствии с занятым местом (при учете только яхт Ассоциации и в зависимости от их количества). За 1-е место дается приз 0.25 очка. Например, если в гонке участвовало N яхт Ассоциации, то 1-я получает (N+0.25)*k1*k2 очка, </t>
  </si>
  <si>
    <t xml:space="preserve">2-я  (N-1)*k1*k2  очка, 3-я  (N-2)*k1*k2 очка и т.д. Коэффициент k1 учитывает длину дистанции и равняется k1=0.3*D1/3,   где  D - длина дистанции в милях, а  k2   учитывает уровень соревнований и равняется   1.0 -для клубных гонок;    1.5 -для гонок Ассоциации класса;   2.0 -для городских гонок;   2.5 -для областных и Федеральных гонок;   </t>
  </si>
  <si>
    <t>5. если среди первых трех мест по рейтингу имеются яхты, не уплатившие членские взносы в Ассоциацию класса Л-6 на момент награждения по рейтингу в количестве, утвержденном собранием Ассоциации, то переходящий Приз лучшей яхте Ассоциации и грамоты вручаются следующим по рейтингу яхтам, уплатившим взносы.</t>
  </si>
  <si>
    <t>Стартовало яхт Ассоциации</t>
  </si>
  <si>
    <t>Кубок 100 миль</t>
  </si>
  <si>
    <t>Куба</t>
  </si>
  <si>
    <t>3.0 -для международных гонок. Места и очки за дальнее спортивное плавание (заочное соревнование) определяются согласно Положению о ДСП и протоколу. В рейтинг включаются соревнования, подтвержденные протоколом результатов.</t>
  </si>
  <si>
    <t>Кубок "Балтийца"</t>
  </si>
  <si>
    <t>Kerberos</t>
  </si>
  <si>
    <t xml:space="preserve">   Число старт. яхт, N</t>
  </si>
  <si>
    <t>1. учитывать в соревнованиях только те гонки, в которых стартовало не менее трех яхт класса Л-6 согласно протоколу результатов; очки начислять, исходя из числа стартовавших яхт;</t>
  </si>
  <si>
    <t>Вильнюс</t>
  </si>
  <si>
    <t>"Балтийское  Бот-шоу"</t>
  </si>
  <si>
    <t>"Приз ВМС"</t>
  </si>
  <si>
    <t>Кубок Мираме</t>
  </si>
  <si>
    <t>osc</t>
  </si>
  <si>
    <t>Муху-Вяйн регата</t>
  </si>
  <si>
    <t>"Приз ВМФ"</t>
  </si>
  <si>
    <t>Кубок 5 портов</t>
  </si>
  <si>
    <t>Чемпионат России в классе яхт Л-6</t>
  </si>
  <si>
    <t>Гонки классических яхт</t>
  </si>
  <si>
    <t>dsq</t>
  </si>
  <si>
    <t>Гонки на призы журнала "Тарпон"</t>
  </si>
  <si>
    <r>
      <t xml:space="preserve">                                  </t>
    </r>
    <r>
      <rPr>
        <b/>
        <i/>
        <sz val="36"/>
        <rFont val="Arial Cyr"/>
        <family val="0"/>
      </rPr>
      <t xml:space="preserve">  Таблица рейтинга яхт Ассоциации класса Л-6 за 2017 год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</si>
</sst>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</numFmts>
  <fonts count="59">
    <font>
      <sz val="10"/>
      <name val="Arial Cyr"/>
      <family val="0"/>
    </font>
    <font>
      <b/>
      <i/>
      <sz val="12"/>
      <name val="Arial Cyr"/>
      <family val="2"/>
    </font>
    <font>
      <vertAlign val="subscript"/>
      <sz val="10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color indexed="12"/>
      <name val="Arial Cyr"/>
      <family val="2"/>
    </font>
    <font>
      <b/>
      <i/>
      <sz val="10"/>
      <name val="Arial Cyr"/>
      <family val="2"/>
    </font>
    <font>
      <sz val="7"/>
      <name val="Arial Cyr"/>
      <family val="2"/>
    </font>
    <font>
      <b/>
      <sz val="10"/>
      <color indexed="10"/>
      <name val="Arial Cyr"/>
      <family val="2"/>
    </font>
    <font>
      <b/>
      <sz val="10"/>
      <name val="Arial Cyr"/>
      <family val="2"/>
    </font>
    <font>
      <i/>
      <sz val="12"/>
      <name val="Arial Cyr"/>
      <family val="2"/>
    </font>
    <font>
      <b/>
      <sz val="10"/>
      <color indexed="17"/>
      <name val="Arial Cyr"/>
      <family val="2"/>
    </font>
    <font>
      <b/>
      <i/>
      <sz val="36"/>
      <name val="Arial Cyr"/>
      <family val="0"/>
    </font>
    <font>
      <sz val="10"/>
      <color indexed="10"/>
      <name val="Arial Cyr"/>
      <family val="2"/>
    </font>
    <font>
      <u val="single"/>
      <sz val="10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Arial Cyr"/>
      <family val="2"/>
    </font>
    <font>
      <b/>
      <sz val="10"/>
      <color indexed="57"/>
      <name val="Arial Cyr"/>
      <family val="0"/>
    </font>
    <font>
      <b/>
      <sz val="10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3" tint="0.39998000860214233"/>
      <name val="Arial Cyr"/>
      <family val="2"/>
    </font>
    <font>
      <b/>
      <sz val="10"/>
      <color rgb="FFFF0000"/>
      <name val="Arial Cyr"/>
      <family val="0"/>
    </font>
    <font>
      <b/>
      <sz val="10"/>
      <color theme="6" tint="-0.24997000396251678"/>
      <name val="Arial Cyr"/>
      <family val="0"/>
    </font>
    <font>
      <b/>
      <sz val="10"/>
      <color rgb="FF0070C0"/>
      <name val="Arial Cyr"/>
      <family val="0"/>
    </font>
    <font>
      <b/>
      <sz val="10"/>
      <color rgb="FF00B05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textRotation="90"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72" fontId="3" fillId="0" borderId="14" xfId="0" applyNumberFormat="1" applyFont="1" applyBorder="1" applyAlignment="1">
      <alignment horizontal="right"/>
    </xf>
    <xf numFmtId="0" fontId="0" fillId="0" borderId="15" xfId="0" applyBorder="1" applyAlignment="1">
      <alignment horizontal="right"/>
    </xf>
    <xf numFmtId="172" fontId="3" fillId="0" borderId="15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center" textRotation="90"/>
    </xf>
    <xf numFmtId="0" fontId="5" fillId="0" borderId="15" xfId="0" applyFont="1" applyBorder="1" applyAlignment="1">
      <alignment vertical="center" textRotation="90"/>
    </xf>
    <xf numFmtId="0" fontId="6" fillId="0" borderId="10" xfId="0" applyFont="1" applyBorder="1" applyAlignment="1">
      <alignment horizontal="center"/>
    </xf>
    <xf numFmtId="0" fontId="0" fillId="0" borderId="17" xfId="0" applyBorder="1" applyAlignment="1">
      <alignment/>
    </xf>
    <xf numFmtId="0" fontId="5" fillId="0" borderId="17" xfId="0" applyFont="1" applyBorder="1" applyAlignment="1">
      <alignment vertical="center" textRotation="90"/>
    </xf>
    <xf numFmtId="172" fontId="3" fillId="0" borderId="17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0" fillId="0" borderId="18" xfId="0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3" fillId="0" borderId="21" xfId="0" applyFont="1" applyBorder="1" applyAlignment="1">
      <alignment vertical="center" textRotation="90"/>
    </xf>
    <xf numFmtId="0" fontId="4" fillId="0" borderId="21" xfId="0" applyFont="1" applyBorder="1" applyAlignment="1">
      <alignment textRotation="90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2" fontId="3" fillId="0" borderId="23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 horizontal="center"/>
    </xf>
    <xf numFmtId="2" fontId="3" fillId="0" borderId="24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7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0" fontId="0" fillId="0" borderId="17" xfId="0" applyBorder="1" applyAlignment="1">
      <alignment vertical="center" textRotation="90"/>
    </xf>
    <xf numFmtId="0" fontId="4" fillId="0" borderId="25" xfId="0" applyFont="1" applyBorder="1" applyAlignment="1">
      <alignment textRotation="90"/>
    </xf>
    <xf numFmtId="0" fontId="0" fillId="0" borderId="25" xfId="0" applyBorder="1" applyAlignment="1">
      <alignment/>
    </xf>
    <xf numFmtId="2" fontId="3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2" fontId="0" fillId="0" borderId="21" xfId="0" applyNumberFormat="1" applyBorder="1" applyAlignment="1">
      <alignment horizontal="right"/>
    </xf>
    <xf numFmtId="172" fontId="3" fillId="0" borderId="21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25" xfId="0" applyBorder="1" applyAlignment="1">
      <alignment horizontal="center" textRotation="90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5" xfId="0" applyFont="1" applyBorder="1" applyAlignment="1">
      <alignment horizontal="center"/>
    </xf>
    <xf numFmtId="1" fontId="0" fillId="0" borderId="25" xfId="0" applyNumberFormat="1" applyBorder="1" applyAlignment="1">
      <alignment/>
    </xf>
    <xf numFmtId="0" fontId="7" fillId="0" borderId="0" xfId="0" applyFont="1" applyAlignment="1">
      <alignment/>
    </xf>
    <xf numFmtId="0" fontId="0" fillId="0" borderId="33" xfId="0" applyBorder="1" applyAlignment="1">
      <alignment horizontal="center"/>
    </xf>
    <xf numFmtId="0" fontId="0" fillId="0" borderId="27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2" fontId="3" fillId="0" borderId="36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37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2" fontId="3" fillId="0" borderId="0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4" fillId="0" borderId="17" xfId="0" applyFont="1" applyBorder="1" applyAlignment="1">
      <alignment horizontal="right"/>
    </xf>
    <xf numFmtId="0" fontId="0" fillId="0" borderId="36" xfId="0" applyBorder="1" applyAlignment="1">
      <alignment/>
    </xf>
    <xf numFmtId="2" fontId="3" fillId="0" borderId="20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2" fontId="3" fillId="0" borderId="36" xfId="0" applyNumberFormat="1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10" fillId="0" borderId="25" xfId="0" applyNumberFormat="1" applyFont="1" applyBorder="1" applyAlignment="1">
      <alignment/>
    </xf>
    <xf numFmtId="2" fontId="3" fillId="0" borderId="19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/>
    </xf>
    <xf numFmtId="0" fontId="11" fillId="0" borderId="0" xfId="0" applyFont="1" applyAlignment="1">
      <alignment/>
    </xf>
    <xf numFmtId="2" fontId="3" fillId="0" borderId="19" xfId="0" applyNumberFormat="1" applyFont="1" applyFill="1" applyBorder="1" applyAlignment="1">
      <alignment horizontal="center"/>
    </xf>
    <xf numFmtId="2" fontId="0" fillId="0" borderId="31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3" fillId="0" borderId="17" xfId="0" applyFont="1" applyBorder="1" applyAlignment="1">
      <alignment vertical="center" textRotation="90"/>
    </xf>
    <xf numFmtId="0" fontId="0" fillId="0" borderId="19" xfId="0" applyFont="1" applyBorder="1" applyAlignment="1">
      <alignment horizontal="center"/>
    </xf>
    <xf numFmtId="172" fontId="3" fillId="0" borderId="17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right" vertical="center" textRotation="90"/>
    </xf>
    <xf numFmtId="0" fontId="0" fillId="0" borderId="12" xfId="0" applyFont="1" applyBorder="1" applyAlignment="1">
      <alignment horizontal="center"/>
    </xf>
    <xf numFmtId="2" fontId="6" fillId="0" borderId="19" xfId="0" applyNumberFormat="1" applyFont="1" applyBorder="1" applyAlignment="1">
      <alignment/>
    </xf>
    <xf numFmtId="2" fontId="9" fillId="0" borderId="19" xfId="0" applyNumberFormat="1" applyFont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2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37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4" fillId="0" borderId="39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2" fontId="3" fillId="0" borderId="13" xfId="0" applyNumberFormat="1" applyFont="1" applyFill="1" applyBorder="1" applyAlignment="1">
      <alignment/>
    </xf>
    <xf numFmtId="0" fontId="0" fillId="0" borderId="39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2" xfId="0" applyFill="1" applyBorder="1" applyAlignment="1">
      <alignment/>
    </xf>
    <xf numFmtId="2" fontId="3" fillId="0" borderId="24" xfId="0" applyNumberFormat="1" applyFont="1" applyBorder="1" applyAlignment="1">
      <alignment/>
    </xf>
    <xf numFmtId="0" fontId="12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3" fillId="0" borderId="36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1" xfId="0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34" xfId="0" applyFill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25" xfId="0" applyFill="1" applyBorder="1" applyAlignment="1">
      <alignment/>
    </xf>
    <xf numFmtId="2" fontId="3" fillId="0" borderId="23" xfId="0" applyNumberFormat="1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8" fillId="0" borderId="40" xfId="0" applyFont="1" applyBorder="1" applyAlignment="1">
      <alignment horizontal="center"/>
    </xf>
    <xf numFmtId="1" fontId="0" fillId="0" borderId="18" xfId="0" applyNumberFormat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41" xfId="0" applyNumberFormat="1" applyFont="1" applyBorder="1" applyAlignment="1">
      <alignment/>
    </xf>
    <xf numFmtId="2" fontId="0" fillId="0" borderId="26" xfId="0" applyNumberFormat="1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35" xfId="0" applyFill="1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35" xfId="0" applyBorder="1" applyAlignment="1">
      <alignment/>
    </xf>
    <xf numFmtId="0" fontId="15" fillId="0" borderId="20" xfId="0" applyFont="1" applyBorder="1" applyAlignment="1">
      <alignment/>
    </xf>
    <xf numFmtId="0" fontId="15" fillId="0" borderId="13" xfId="0" applyFont="1" applyBorder="1" applyAlignment="1">
      <alignment/>
    </xf>
    <xf numFmtId="2" fontId="16" fillId="0" borderId="24" xfId="0" applyNumberFormat="1" applyFont="1" applyBorder="1" applyAlignment="1">
      <alignment/>
    </xf>
    <xf numFmtId="2" fontId="16" fillId="0" borderId="12" xfId="0" applyNumberFormat="1" applyFont="1" applyFill="1" applyBorder="1" applyAlignment="1">
      <alignment/>
    </xf>
    <xf numFmtId="2" fontId="16" fillId="0" borderId="13" xfId="0" applyNumberFormat="1" applyFont="1" applyFill="1" applyBorder="1" applyAlignment="1">
      <alignment/>
    </xf>
    <xf numFmtId="0" fontId="15" fillId="0" borderId="12" xfId="0" applyFont="1" applyBorder="1" applyAlignment="1">
      <alignment horizontal="center"/>
    </xf>
    <xf numFmtId="2" fontId="16" fillId="0" borderId="37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26" xfId="0" applyFill="1" applyBorder="1" applyAlignment="1">
      <alignment/>
    </xf>
    <xf numFmtId="172" fontId="3" fillId="0" borderId="15" xfId="0" applyNumberFormat="1" applyFont="1" applyFill="1" applyBorder="1" applyAlignment="1">
      <alignment horizontal="right"/>
    </xf>
    <xf numFmtId="172" fontId="3" fillId="0" borderId="14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0" fillId="0" borderId="31" xfId="0" applyBorder="1" applyAlignment="1">
      <alignment/>
    </xf>
    <xf numFmtId="0" fontId="56" fillId="0" borderId="25" xfId="0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24" xfId="0" applyBorder="1" applyAlignment="1">
      <alignment/>
    </xf>
    <xf numFmtId="0" fontId="5" fillId="0" borderId="0" xfId="0" applyFont="1" applyBorder="1" applyAlignment="1">
      <alignment vertical="center" textRotation="90"/>
    </xf>
    <xf numFmtId="0" fontId="3" fillId="0" borderId="0" xfId="0" applyFont="1" applyBorder="1" applyAlignment="1">
      <alignment vertical="center" textRotation="90"/>
    </xf>
    <xf numFmtId="0" fontId="0" fillId="0" borderId="39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2" fontId="3" fillId="0" borderId="45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2" fontId="3" fillId="0" borderId="42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3" fillId="0" borderId="37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2" fontId="3" fillId="0" borderId="47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8" xfId="0" applyBorder="1" applyAlignment="1">
      <alignment/>
    </xf>
    <xf numFmtId="2" fontId="3" fillId="0" borderId="48" xfId="0" applyNumberFormat="1" applyFont="1" applyBorder="1" applyAlignment="1">
      <alignment/>
    </xf>
    <xf numFmtId="0" fontId="0" fillId="0" borderId="49" xfId="0" applyBorder="1" applyAlignment="1">
      <alignment/>
    </xf>
    <xf numFmtId="0" fontId="0" fillId="0" borderId="32" xfId="0" applyBorder="1" applyAlignment="1">
      <alignment/>
    </xf>
    <xf numFmtId="0" fontId="0" fillId="0" borderId="43" xfId="0" applyBorder="1" applyAlignment="1">
      <alignment/>
    </xf>
    <xf numFmtId="0" fontId="6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24" xfId="0" applyFont="1" applyBorder="1" applyAlignment="1">
      <alignment/>
    </xf>
    <xf numFmtId="2" fontId="3" fillId="0" borderId="37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45" xfId="0" applyBorder="1" applyAlignment="1">
      <alignment/>
    </xf>
    <xf numFmtId="0" fontId="4" fillId="0" borderId="50" xfId="0" applyFont="1" applyBorder="1" applyAlignment="1">
      <alignment horizontal="right"/>
    </xf>
    <xf numFmtId="0" fontId="0" fillId="0" borderId="50" xfId="0" applyBorder="1" applyAlignment="1">
      <alignment/>
    </xf>
    <xf numFmtId="172" fontId="3" fillId="0" borderId="50" xfId="0" applyNumberFormat="1" applyFont="1" applyBorder="1" applyAlignment="1">
      <alignment horizontal="right"/>
    </xf>
    <xf numFmtId="2" fontId="3" fillId="0" borderId="50" xfId="0" applyNumberFormat="1" applyFont="1" applyBorder="1" applyAlignment="1">
      <alignment horizontal="right"/>
    </xf>
    <xf numFmtId="0" fontId="0" fillId="0" borderId="47" xfId="0" applyBorder="1" applyAlignment="1">
      <alignment/>
    </xf>
    <xf numFmtId="0" fontId="0" fillId="0" borderId="51" xfId="0" applyBorder="1" applyAlignment="1">
      <alignment/>
    </xf>
    <xf numFmtId="0" fontId="4" fillId="0" borderId="52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172" fontId="3" fillId="0" borderId="52" xfId="0" applyNumberFormat="1" applyFont="1" applyBorder="1" applyAlignment="1">
      <alignment horizontal="right"/>
    </xf>
    <xf numFmtId="172" fontId="3" fillId="0" borderId="53" xfId="0" applyNumberFormat="1" applyFont="1" applyBorder="1" applyAlignment="1">
      <alignment horizontal="right"/>
    </xf>
    <xf numFmtId="2" fontId="3" fillId="0" borderId="52" xfId="0" applyNumberFormat="1" applyFont="1" applyBorder="1" applyAlignment="1">
      <alignment horizontal="right"/>
    </xf>
    <xf numFmtId="2" fontId="3" fillId="0" borderId="53" xfId="0" applyNumberFormat="1" applyFont="1" applyBorder="1" applyAlignment="1">
      <alignment horizontal="right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2" fontId="3" fillId="0" borderId="48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0" fontId="3" fillId="0" borderId="13" xfId="0" applyFont="1" applyBorder="1" applyAlignment="1">
      <alignment vertical="center" textRotation="90"/>
    </xf>
    <xf numFmtId="0" fontId="5" fillId="0" borderId="13" xfId="0" applyFont="1" applyBorder="1" applyAlignment="1">
      <alignment vertical="center" textRotation="90"/>
    </xf>
    <xf numFmtId="0" fontId="0" fillId="0" borderId="13" xfId="0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9" xfId="0" applyBorder="1" applyAlignment="1">
      <alignment horizontal="center"/>
    </xf>
    <xf numFmtId="2" fontId="3" fillId="0" borderId="56" xfId="0" applyNumberFormat="1" applyFont="1" applyBorder="1" applyAlignment="1">
      <alignment/>
    </xf>
    <xf numFmtId="0" fontId="4" fillId="0" borderId="21" xfId="0" applyFont="1" applyBorder="1" applyAlignment="1">
      <alignment horizontal="right"/>
    </xf>
    <xf numFmtId="2" fontId="3" fillId="0" borderId="21" xfId="0" applyNumberFormat="1" applyFont="1" applyBorder="1" applyAlignment="1">
      <alignment horizontal="right"/>
    </xf>
    <xf numFmtId="0" fontId="0" fillId="0" borderId="57" xfId="0" applyBorder="1" applyAlignment="1">
      <alignment/>
    </xf>
    <xf numFmtId="0" fontId="4" fillId="0" borderId="39" xfId="0" applyFont="1" applyBorder="1" applyAlignment="1">
      <alignment horizontal="right"/>
    </xf>
    <xf numFmtId="172" fontId="3" fillId="0" borderId="39" xfId="0" applyNumberFormat="1" applyFont="1" applyBorder="1" applyAlignment="1">
      <alignment horizontal="right"/>
    </xf>
    <xf numFmtId="2" fontId="3" fillId="0" borderId="39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5" fillId="0" borderId="19" xfId="0" applyFont="1" applyBorder="1" applyAlignment="1">
      <alignment vertical="center" textRotation="90"/>
    </xf>
    <xf numFmtId="0" fontId="3" fillId="0" borderId="23" xfId="0" applyFont="1" applyBorder="1" applyAlignment="1">
      <alignment vertical="center" textRotation="90"/>
    </xf>
    <xf numFmtId="2" fontId="3" fillId="0" borderId="57" xfId="0" applyNumberFormat="1" applyFont="1" applyBorder="1" applyAlignment="1">
      <alignment/>
    </xf>
    <xf numFmtId="2" fontId="3" fillId="0" borderId="58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38" xfId="0" applyBorder="1" applyAlignment="1">
      <alignment/>
    </xf>
    <xf numFmtId="0" fontId="0" fillId="0" borderId="59" xfId="0" applyBorder="1" applyAlignment="1">
      <alignment/>
    </xf>
    <xf numFmtId="0" fontId="55" fillId="0" borderId="46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7" fillId="0" borderId="11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2" fontId="3" fillId="0" borderId="18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2" fontId="16" fillId="0" borderId="24" xfId="0" applyNumberFormat="1" applyFont="1" applyFill="1" applyBorder="1" applyAlignment="1">
      <alignment/>
    </xf>
    <xf numFmtId="2" fontId="3" fillId="0" borderId="48" xfId="0" applyNumberFormat="1" applyFont="1" applyFill="1" applyBorder="1" applyAlignment="1">
      <alignment/>
    </xf>
    <xf numFmtId="0" fontId="4" fillId="0" borderId="56" xfId="0" applyFont="1" applyBorder="1" applyAlignment="1">
      <alignment horizontal="right"/>
    </xf>
    <xf numFmtId="0" fontId="9" fillId="0" borderId="12" xfId="0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/>
    </xf>
    <xf numFmtId="0" fontId="6" fillId="0" borderId="51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2" fontId="3" fillId="0" borderId="45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39" xfId="0" applyBorder="1" applyAlignment="1">
      <alignment horizontal="right"/>
    </xf>
    <xf numFmtId="2" fontId="3" fillId="0" borderId="47" xfId="0" applyNumberFormat="1" applyFont="1" applyFill="1" applyBorder="1" applyAlignment="1">
      <alignment/>
    </xf>
    <xf numFmtId="0" fontId="0" fillId="0" borderId="5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14" fillId="0" borderId="21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12" fillId="0" borderId="42" xfId="0" applyFont="1" applyBorder="1" applyAlignment="1">
      <alignment horizontal="center"/>
    </xf>
    <xf numFmtId="2" fontId="3" fillId="0" borderId="22" xfId="0" applyNumberFormat="1" applyFont="1" applyBorder="1" applyAlignment="1">
      <alignment/>
    </xf>
    <xf numFmtId="0" fontId="58" fillId="0" borderId="31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60" xfId="0" applyBorder="1" applyAlignment="1">
      <alignment horizontal="center"/>
    </xf>
    <xf numFmtId="0" fontId="3" fillId="0" borderId="35" xfId="0" applyFont="1" applyBorder="1" applyAlignment="1">
      <alignment/>
    </xf>
    <xf numFmtId="0" fontId="0" fillId="0" borderId="34" xfId="0" applyBorder="1" applyAlignment="1">
      <alignment/>
    </xf>
    <xf numFmtId="0" fontId="0" fillId="0" borderId="34" xfId="0" applyFont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16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3" xfId="0" applyFill="1" applyBorder="1" applyAlignment="1">
      <alignment/>
    </xf>
    <xf numFmtId="2" fontId="0" fillId="0" borderId="23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2" fontId="3" fillId="0" borderId="42" xfId="0" applyNumberFormat="1" applyFont="1" applyBorder="1" applyAlignment="1">
      <alignment/>
    </xf>
    <xf numFmtId="0" fontId="12" fillId="0" borderId="51" xfId="0" applyFont="1" applyBorder="1" applyAlignment="1">
      <alignment horizontal="center"/>
    </xf>
    <xf numFmtId="0" fontId="0" fillId="0" borderId="51" xfId="0" applyFill="1" applyBorder="1" applyAlignment="1">
      <alignment horizontal="center"/>
    </xf>
    <xf numFmtId="2" fontId="3" fillId="0" borderId="4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4" xfId="0" applyNumberFormat="1" applyFont="1" applyBorder="1" applyAlignment="1">
      <alignment/>
    </xf>
    <xf numFmtId="2" fontId="0" fillId="0" borderId="24" xfId="0" applyNumberFormat="1" applyFont="1" applyBorder="1" applyAlignment="1">
      <alignment/>
    </xf>
    <xf numFmtId="2" fontId="16" fillId="0" borderId="13" xfId="0" applyNumberFormat="1" applyFont="1" applyBorder="1" applyAlignment="1">
      <alignment/>
    </xf>
    <xf numFmtId="0" fontId="58" fillId="0" borderId="13" xfId="0" applyFont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2" fontId="3" fillId="0" borderId="56" xfId="0" applyNumberFormat="1" applyFont="1" applyFill="1" applyBorder="1" applyAlignment="1">
      <alignment/>
    </xf>
    <xf numFmtId="0" fontId="0" fillId="0" borderId="42" xfId="0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0" fillId="0" borderId="57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0" fillId="0" borderId="3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04"/>
  <sheetViews>
    <sheetView tabSelected="1" zoomScaleSheetLayoutView="75" workbookViewId="0" topLeftCell="A1">
      <selection activeCell="AE30" sqref="AE30"/>
    </sheetView>
  </sheetViews>
  <sheetFormatPr defaultColWidth="9.00390625" defaultRowHeight="12.75"/>
  <cols>
    <col min="1" max="1" width="3.625" style="0" customWidth="1"/>
    <col min="2" max="2" width="10.375" style="0" customWidth="1"/>
    <col min="3" max="3" width="6.875" style="0" bestFit="1" customWidth="1"/>
    <col min="4" max="7" width="4.00390625" style="0" bestFit="1" customWidth="1"/>
    <col min="8" max="8" width="4.375" style="0" customWidth="1"/>
    <col min="9" max="9" width="3.875" style="0" customWidth="1"/>
    <col min="10" max="10" width="4.75390625" style="0" customWidth="1"/>
    <col min="11" max="11" width="4.875" style="0" bestFit="1" customWidth="1"/>
    <col min="12" max="20" width="4.00390625" style="0" bestFit="1" customWidth="1"/>
    <col min="21" max="21" width="4.875" style="0" bestFit="1" customWidth="1"/>
    <col min="22" max="22" width="4.00390625" style="0" bestFit="1" customWidth="1"/>
    <col min="23" max="23" width="4.875" style="0" bestFit="1" customWidth="1"/>
    <col min="24" max="24" width="4.00390625" style="0" bestFit="1" customWidth="1"/>
    <col min="25" max="25" width="4.875" style="0" bestFit="1" customWidth="1"/>
    <col min="26" max="26" width="4.00390625" style="0" bestFit="1" customWidth="1"/>
    <col min="27" max="27" width="4.875" style="0" bestFit="1" customWidth="1"/>
    <col min="28" max="28" width="4.00390625" style="0" bestFit="1" customWidth="1"/>
    <col min="29" max="29" width="4.875" style="0" bestFit="1" customWidth="1"/>
    <col min="30" max="34" width="4.00390625" style="0" bestFit="1" customWidth="1"/>
    <col min="35" max="35" width="4.875" style="0" bestFit="1" customWidth="1"/>
    <col min="36" max="54" width="4.00390625" style="0" bestFit="1" customWidth="1"/>
    <col min="55" max="55" width="4.875" style="0" bestFit="1" customWidth="1"/>
    <col min="56" max="56" width="4.00390625" style="0" bestFit="1" customWidth="1"/>
    <col min="57" max="57" width="4.875" style="0" bestFit="1" customWidth="1"/>
    <col min="58" max="58" width="4.00390625" style="0" bestFit="1" customWidth="1"/>
    <col min="59" max="59" width="4.875" style="0" bestFit="1" customWidth="1"/>
    <col min="60" max="60" width="4.00390625" style="0" bestFit="1" customWidth="1"/>
    <col min="61" max="61" width="4.875" style="0" bestFit="1" customWidth="1"/>
    <col min="62" max="62" width="4.00390625" style="0" bestFit="1" customWidth="1"/>
    <col min="63" max="63" width="4.875" style="0" bestFit="1" customWidth="1"/>
    <col min="64" max="64" width="4.00390625" style="0" bestFit="1" customWidth="1"/>
    <col min="65" max="65" width="4.875" style="0" bestFit="1" customWidth="1"/>
    <col min="66" max="66" width="4.00390625" style="0" bestFit="1" customWidth="1"/>
    <col min="67" max="67" width="4.875" style="0" bestFit="1" customWidth="1"/>
    <col min="68" max="68" width="4.00390625" style="0" bestFit="1" customWidth="1"/>
    <col min="69" max="69" width="4.875" style="0" bestFit="1" customWidth="1"/>
    <col min="70" max="70" width="4.125" style="0" customWidth="1"/>
    <col min="71" max="71" width="4.625" style="0" customWidth="1"/>
    <col min="72" max="72" width="4.125" style="0" customWidth="1"/>
    <col min="73" max="73" width="4.625" style="0" customWidth="1"/>
    <col min="74" max="74" width="4.125" style="0" customWidth="1"/>
    <col min="75" max="77" width="4.75390625" style="0" customWidth="1"/>
    <col min="78" max="78" width="4.125" style="0" customWidth="1"/>
    <col min="79" max="79" width="4.75390625" style="0" customWidth="1"/>
    <col min="80" max="80" width="4.125" style="0" customWidth="1"/>
    <col min="81" max="83" width="4.75390625" style="0" customWidth="1"/>
    <col min="84" max="85" width="4.875" style="0" customWidth="1"/>
    <col min="86" max="86" width="4.75390625" style="0" customWidth="1"/>
    <col min="87" max="87" width="4.875" style="0" customWidth="1"/>
    <col min="88" max="89" width="4.75390625" style="0" customWidth="1"/>
    <col min="90" max="91" width="4.875" style="0" customWidth="1"/>
    <col min="92" max="93" width="4.75390625" style="0" customWidth="1"/>
    <col min="94" max="94" width="7.625" style="0" customWidth="1"/>
    <col min="95" max="95" width="12.375" style="0" customWidth="1"/>
    <col min="96" max="96" width="10.00390625" style="0" customWidth="1"/>
    <col min="97" max="97" width="4.125" style="0" customWidth="1"/>
    <col min="98" max="98" width="4.00390625" style="0" customWidth="1"/>
    <col min="99" max="101" width="4.125" style="0" customWidth="1"/>
    <col min="102" max="102" width="4.25390625" style="0" customWidth="1"/>
    <col min="103" max="110" width="4.125" style="0" customWidth="1"/>
    <col min="111" max="111" width="11.625" style="0" bestFit="1" customWidth="1"/>
  </cols>
  <sheetData>
    <row r="1" spans="1:93" ht="44.25">
      <c r="A1" t="s">
        <v>103</v>
      </c>
      <c r="E1" s="1"/>
      <c r="F1" s="1"/>
      <c r="G1" s="1"/>
      <c r="U1" s="1"/>
      <c r="V1" s="1"/>
      <c r="W1" s="1"/>
      <c r="Y1" s="1"/>
      <c r="Z1" s="1"/>
      <c r="AA1" s="1"/>
      <c r="AC1" s="1"/>
      <c r="AD1" s="1"/>
      <c r="AE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</row>
    <row r="2" spans="1:95" ht="15">
      <c r="A2" s="4" t="s">
        <v>79</v>
      </c>
      <c r="B2" s="4"/>
      <c r="C2" s="4"/>
      <c r="G2" s="109"/>
      <c r="H2" s="4"/>
      <c r="I2" s="4"/>
      <c r="J2" s="4"/>
      <c r="K2" s="4"/>
      <c r="L2" s="4"/>
      <c r="M2" s="4"/>
      <c r="N2" s="109"/>
      <c r="O2" s="109"/>
      <c r="P2" s="109"/>
      <c r="Q2" s="109"/>
      <c r="R2" s="109"/>
      <c r="S2" s="109"/>
      <c r="W2" s="109"/>
      <c r="AA2" s="109"/>
      <c r="AE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"/>
    </row>
    <row r="3" spans="1:95" ht="12.75">
      <c r="A3" s="4" t="s">
        <v>80</v>
      </c>
      <c r="B3" s="4"/>
      <c r="C3" s="4"/>
      <c r="G3" s="73"/>
      <c r="H3" s="4"/>
      <c r="I3" s="4"/>
      <c r="J3" s="4"/>
      <c r="K3" s="4"/>
      <c r="L3" s="4"/>
      <c r="M3" s="4"/>
      <c r="N3" s="73"/>
      <c r="O3" s="73"/>
      <c r="P3" s="73"/>
      <c r="Q3" s="73"/>
      <c r="R3" s="73"/>
      <c r="S3" s="73"/>
      <c r="W3" s="73"/>
      <c r="AA3" s="73"/>
      <c r="AE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4"/>
      <c r="BX3" s="4"/>
      <c r="BY3" s="4"/>
      <c r="BZ3" s="73"/>
      <c r="CA3" s="4"/>
      <c r="CB3" s="73"/>
      <c r="CC3" s="4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</row>
    <row r="4" spans="1:95" s="4" customFormat="1" ht="12.75">
      <c r="A4" s="4" t="s">
        <v>81</v>
      </c>
      <c r="G4" s="73"/>
      <c r="N4" s="73"/>
      <c r="O4" s="73"/>
      <c r="P4" s="73"/>
      <c r="Q4" s="73"/>
      <c r="R4" s="73"/>
      <c r="S4" s="73"/>
      <c r="W4" s="73"/>
      <c r="AA4" s="73"/>
      <c r="AE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</row>
    <row r="5" spans="1:95" s="4" customFormat="1" ht="12.75">
      <c r="A5" s="4" t="s">
        <v>86</v>
      </c>
      <c r="G5" s="73"/>
      <c r="N5" s="73"/>
      <c r="O5" s="73"/>
      <c r="P5" s="73"/>
      <c r="Q5" s="73"/>
      <c r="R5" s="73"/>
      <c r="S5" s="73"/>
      <c r="W5" s="73"/>
      <c r="AA5" s="73"/>
      <c r="AE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</row>
    <row r="6" spans="2:95" s="4" customFormat="1" ht="12.75">
      <c r="B6" s="126" t="s">
        <v>75</v>
      </c>
      <c r="G6" s="73"/>
      <c r="N6" s="73"/>
      <c r="O6" s="73"/>
      <c r="P6" s="73"/>
      <c r="Q6" s="73"/>
      <c r="R6" s="73"/>
      <c r="S6" s="73"/>
      <c r="W6" s="73"/>
      <c r="AA6" s="73"/>
      <c r="AE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</row>
    <row r="7" spans="2:95" s="4" customFormat="1" ht="12.75">
      <c r="B7" s="4" t="s">
        <v>90</v>
      </c>
      <c r="G7" s="73"/>
      <c r="N7" s="73"/>
      <c r="O7" s="73"/>
      <c r="P7" s="73"/>
      <c r="Q7" s="73"/>
      <c r="R7" s="73"/>
      <c r="S7" s="73"/>
      <c r="W7" s="73"/>
      <c r="AA7" s="73"/>
      <c r="AE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</row>
    <row r="8" spans="2:95" s="4" customFormat="1" ht="12.75">
      <c r="B8" s="4" t="s">
        <v>76</v>
      </c>
      <c r="G8" s="73"/>
      <c r="N8" s="73"/>
      <c r="O8" s="73"/>
      <c r="P8" s="73"/>
      <c r="Q8" s="73"/>
      <c r="R8" s="73"/>
      <c r="S8" s="73"/>
      <c r="W8" s="73"/>
      <c r="AA8" s="73"/>
      <c r="AE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</row>
    <row r="9" spans="2:95" s="4" customFormat="1" ht="12.75">
      <c r="B9" s="4" t="s">
        <v>77</v>
      </c>
      <c r="G9" s="73"/>
      <c r="N9" s="73"/>
      <c r="O9" s="73"/>
      <c r="P9" s="73"/>
      <c r="Q9" s="73"/>
      <c r="R9" s="73"/>
      <c r="S9" s="73"/>
      <c r="W9" s="73"/>
      <c r="AA9" s="73"/>
      <c r="AE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</row>
    <row r="10" spans="2:95" s="4" customFormat="1" ht="12.75">
      <c r="B10" s="4" t="s">
        <v>78</v>
      </c>
      <c r="G10" s="73"/>
      <c r="N10" s="73"/>
      <c r="O10" s="73"/>
      <c r="P10" s="73"/>
      <c r="Q10" s="73"/>
      <c r="R10" s="73"/>
      <c r="S10" s="73"/>
      <c r="W10" s="73"/>
      <c r="AA10" s="73"/>
      <c r="AE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</row>
    <row r="11" spans="2:95" s="4" customFormat="1" ht="12.75">
      <c r="B11" s="4" t="s">
        <v>82</v>
      </c>
      <c r="G11" s="73"/>
      <c r="N11" s="73"/>
      <c r="O11" s="73"/>
      <c r="P11" s="73"/>
      <c r="Q11" s="73"/>
      <c r="R11" s="73"/>
      <c r="S11" s="73"/>
      <c r="W11" s="73"/>
      <c r="AA11" s="73"/>
      <c r="AE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</row>
    <row r="12" spans="5:95" s="4" customFormat="1" ht="12.75">
      <c r="E12" s="73"/>
      <c r="F12" s="73"/>
      <c r="G12" s="73"/>
      <c r="U12" s="73"/>
      <c r="V12" s="73"/>
      <c r="W12" s="73"/>
      <c r="Y12" s="73"/>
      <c r="Z12" s="73"/>
      <c r="AA12" s="73"/>
      <c r="AC12" s="73"/>
      <c r="AD12" s="73"/>
      <c r="AE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</row>
    <row r="13" spans="5:95" s="4" customFormat="1" ht="12.75">
      <c r="E13" s="73"/>
      <c r="F13" s="73"/>
      <c r="G13" s="73"/>
      <c r="U13" s="73"/>
      <c r="V13" s="73"/>
      <c r="W13" s="73"/>
      <c r="Y13" s="73"/>
      <c r="Z13" s="73"/>
      <c r="AA13" s="73"/>
      <c r="AC13" s="73"/>
      <c r="AD13" s="73"/>
      <c r="AE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</row>
    <row r="14" spans="5:95" s="4" customFormat="1" ht="13.5" thickBot="1">
      <c r="E14" s="73"/>
      <c r="F14" s="73"/>
      <c r="G14" s="73"/>
      <c r="U14" s="73"/>
      <c r="V14" s="73"/>
      <c r="W14" s="73"/>
      <c r="Y14" s="73"/>
      <c r="Z14" s="73"/>
      <c r="AA14" s="73"/>
      <c r="AC14" s="73"/>
      <c r="AD14" s="73"/>
      <c r="AE14" s="73"/>
      <c r="AG14" s="73"/>
      <c r="AH14" s="73"/>
      <c r="AI14" s="73"/>
      <c r="AJ14" s="73"/>
      <c r="AK14" s="73"/>
      <c r="AL14" s="291"/>
      <c r="AM14" s="291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291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</row>
    <row r="15" spans="1:96" ht="12.75">
      <c r="A15" s="75" t="s">
        <v>48</v>
      </c>
      <c r="B15" s="60"/>
      <c r="C15" s="60"/>
      <c r="D15" s="59"/>
      <c r="E15" s="60"/>
      <c r="F15" s="60">
        <v>1</v>
      </c>
      <c r="G15" s="60"/>
      <c r="H15" s="59">
        <v>2</v>
      </c>
      <c r="I15" s="61"/>
      <c r="J15" s="59">
        <v>3</v>
      </c>
      <c r="K15" s="61"/>
      <c r="L15" s="59">
        <v>4</v>
      </c>
      <c r="M15" s="61"/>
      <c r="N15" s="211"/>
      <c r="O15" s="249"/>
      <c r="P15" s="211">
        <v>5</v>
      </c>
      <c r="Q15" s="211"/>
      <c r="R15" s="250"/>
      <c r="S15" s="211"/>
      <c r="T15" s="59"/>
      <c r="U15" s="60"/>
      <c r="V15" s="60"/>
      <c r="W15" s="60"/>
      <c r="X15" s="60"/>
      <c r="Y15" s="60"/>
      <c r="Z15" s="60"/>
      <c r="AA15" s="60">
        <v>6</v>
      </c>
      <c r="AB15" s="60"/>
      <c r="AC15" s="60"/>
      <c r="AD15" s="60"/>
      <c r="AE15" s="60"/>
      <c r="AF15" s="60"/>
      <c r="AG15" s="60"/>
      <c r="AH15" s="60"/>
      <c r="AI15" s="60"/>
      <c r="AJ15" s="243">
        <v>7</v>
      </c>
      <c r="AK15" s="244"/>
      <c r="AL15" s="211"/>
      <c r="AM15" s="211">
        <v>8</v>
      </c>
      <c r="AN15" s="211"/>
      <c r="AO15" s="211"/>
      <c r="AP15" s="59"/>
      <c r="AQ15" s="60"/>
      <c r="AR15" s="60"/>
      <c r="AS15" s="60"/>
      <c r="AT15" s="60"/>
      <c r="AU15" s="60"/>
      <c r="AV15" s="60">
        <v>9</v>
      </c>
      <c r="AW15" s="60"/>
      <c r="AX15" s="60"/>
      <c r="AY15" s="60"/>
      <c r="AZ15" s="211"/>
      <c r="BA15" s="61"/>
      <c r="BB15" s="59"/>
      <c r="BC15" s="60"/>
      <c r="BD15" s="60"/>
      <c r="BE15" s="60"/>
      <c r="BF15" s="60"/>
      <c r="BG15" s="60"/>
      <c r="BH15" s="60">
        <v>10</v>
      </c>
      <c r="BI15" s="60"/>
      <c r="BJ15" s="60"/>
      <c r="BK15" s="60"/>
      <c r="BL15" s="60"/>
      <c r="BM15" s="61"/>
      <c r="BN15" s="60"/>
      <c r="BO15" s="60">
        <v>11</v>
      </c>
      <c r="BP15" s="60"/>
      <c r="BQ15" s="60">
        <v>12</v>
      </c>
      <c r="BR15" s="59"/>
      <c r="BS15" s="60"/>
      <c r="BT15" s="60"/>
      <c r="BU15" s="60"/>
      <c r="BV15" s="60"/>
      <c r="BW15" s="60"/>
      <c r="BX15" s="60"/>
      <c r="BY15" s="60">
        <v>13</v>
      </c>
      <c r="BZ15" s="60"/>
      <c r="CA15" s="60"/>
      <c r="CB15" s="60"/>
      <c r="CC15" s="60"/>
      <c r="CD15" s="60"/>
      <c r="CE15" s="61"/>
      <c r="CF15" s="59">
        <v>14</v>
      </c>
      <c r="CG15" s="60"/>
      <c r="CH15" s="59">
        <v>15</v>
      </c>
      <c r="CI15" s="60"/>
      <c r="CJ15" s="59">
        <v>16</v>
      </c>
      <c r="CK15" s="60"/>
      <c r="CL15" s="59">
        <v>17</v>
      </c>
      <c r="CM15" s="60"/>
      <c r="CN15" s="59">
        <v>18</v>
      </c>
      <c r="CO15" s="60"/>
      <c r="CP15" s="64"/>
      <c r="CQ15" s="64"/>
      <c r="CR15" s="64"/>
    </row>
    <row r="16" spans="1:96" ht="12.75">
      <c r="A16" s="28" t="s">
        <v>89</v>
      </c>
      <c r="B16" s="68"/>
      <c r="C16" s="70"/>
      <c r="D16" s="36"/>
      <c r="E16" s="11">
        <v>3</v>
      </c>
      <c r="F16" s="11"/>
      <c r="G16" s="8">
        <v>3</v>
      </c>
      <c r="H16" s="28"/>
      <c r="I16" s="41">
        <v>3</v>
      </c>
      <c r="J16" s="28" t="s">
        <v>39</v>
      </c>
      <c r="K16" s="41">
        <v>9</v>
      </c>
      <c r="L16" s="28"/>
      <c r="M16" s="41">
        <v>7</v>
      </c>
      <c r="N16" s="11"/>
      <c r="O16" s="215">
        <v>7</v>
      </c>
      <c r="P16" s="10"/>
      <c r="Q16" s="215">
        <v>7</v>
      </c>
      <c r="R16" s="10"/>
      <c r="S16" s="281">
        <v>7</v>
      </c>
      <c r="T16" s="36"/>
      <c r="U16" s="11">
        <v>5</v>
      </c>
      <c r="V16" s="11"/>
      <c r="W16" s="8">
        <v>5</v>
      </c>
      <c r="X16" s="8"/>
      <c r="Y16" s="11">
        <v>5</v>
      </c>
      <c r="Z16" s="11"/>
      <c r="AA16" s="8">
        <v>5</v>
      </c>
      <c r="AB16" s="8"/>
      <c r="AC16" s="11">
        <v>4</v>
      </c>
      <c r="AD16" s="11"/>
      <c r="AE16" s="8">
        <v>5</v>
      </c>
      <c r="AF16" s="8"/>
      <c r="AG16" s="11">
        <v>5</v>
      </c>
      <c r="AH16" s="11"/>
      <c r="AI16" s="152">
        <v>4</v>
      </c>
      <c r="AJ16" s="28"/>
      <c r="AK16" s="290">
        <v>10</v>
      </c>
      <c r="AL16" s="11"/>
      <c r="AM16" s="281">
        <v>3</v>
      </c>
      <c r="AN16" s="281"/>
      <c r="AO16" s="281">
        <v>3</v>
      </c>
      <c r="AP16" s="28"/>
      <c r="AQ16" s="11">
        <v>6</v>
      </c>
      <c r="AR16" s="11"/>
      <c r="AS16" s="11">
        <v>6</v>
      </c>
      <c r="AT16" s="11"/>
      <c r="AU16" s="11">
        <v>6</v>
      </c>
      <c r="AV16" s="11"/>
      <c r="AW16" s="11">
        <v>6</v>
      </c>
      <c r="AX16" s="11"/>
      <c r="AY16" s="11">
        <v>6</v>
      </c>
      <c r="AZ16" s="11"/>
      <c r="BA16" s="41">
        <v>6</v>
      </c>
      <c r="BB16" s="28"/>
      <c r="BC16" s="11">
        <v>14</v>
      </c>
      <c r="BD16" s="11"/>
      <c r="BE16" s="11">
        <v>14</v>
      </c>
      <c r="BF16" s="11"/>
      <c r="BG16" s="11">
        <v>12</v>
      </c>
      <c r="BH16" s="11"/>
      <c r="BI16" s="11">
        <v>11</v>
      </c>
      <c r="BJ16" s="11"/>
      <c r="BK16" s="11">
        <v>13</v>
      </c>
      <c r="BL16" s="11"/>
      <c r="BM16" s="290">
        <v>13</v>
      </c>
      <c r="BN16" s="11"/>
      <c r="BO16" s="11">
        <v>13</v>
      </c>
      <c r="BP16" s="11"/>
      <c r="BQ16" s="281">
        <v>11</v>
      </c>
      <c r="BR16" s="28"/>
      <c r="BS16" s="11">
        <v>15</v>
      </c>
      <c r="BT16" s="11"/>
      <c r="BU16" s="11">
        <v>14</v>
      </c>
      <c r="BV16" s="11"/>
      <c r="BW16" s="11">
        <v>14</v>
      </c>
      <c r="BX16" s="11"/>
      <c r="BY16" s="11">
        <v>14</v>
      </c>
      <c r="BZ16" s="11"/>
      <c r="CA16" s="11">
        <v>13</v>
      </c>
      <c r="CB16" s="11"/>
      <c r="CC16" s="11">
        <v>15</v>
      </c>
      <c r="CD16" s="11"/>
      <c r="CE16" s="290">
        <v>15</v>
      </c>
      <c r="CF16" s="28"/>
      <c r="CG16" s="11">
        <v>7</v>
      </c>
      <c r="CH16" s="28"/>
      <c r="CI16" s="281">
        <v>11</v>
      </c>
      <c r="CJ16" s="28"/>
      <c r="CK16" s="11">
        <v>7</v>
      </c>
      <c r="CL16" s="28"/>
      <c r="CM16" s="11">
        <v>6</v>
      </c>
      <c r="CN16" s="28"/>
      <c r="CO16" s="11">
        <v>4</v>
      </c>
      <c r="CP16" s="56"/>
      <c r="CQ16" s="56"/>
      <c r="CR16" s="56"/>
    </row>
    <row r="17" spans="1:110" ht="210.75" customHeight="1">
      <c r="A17" s="28"/>
      <c r="B17" s="12" t="s">
        <v>36</v>
      </c>
      <c r="C17" s="12"/>
      <c r="D17" s="120"/>
      <c r="E17" s="25" t="s">
        <v>83</v>
      </c>
      <c r="F17" s="26" t="s">
        <v>94</v>
      </c>
      <c r="G17" s="25" t="s">
        <v>83</v>
      </c>
      <c r="H17" s="29" t="s">
        <v>92</v>
      </c>
      <c r="I17" s="128" t="s">
        <v>83</v>
      </c>
      <c r="J17" s="29" t="s">
        <v>84</v>
      </c>
      <c r="K17" s="42" t="s">
        <v>83</v>
      </c>
      <c r="L17" s="29" t="s">
        <v>87</v>
      </c>
      <c r="M17" s="42" t="s">
        <v>83</v>
      </c>
      <c r="N17" s="8"/>
      <c r="O17" s="263" t="s">
        <v>83</v>
      </c>
      <c r="P17" s="213" t="s">
        <v>93</v>
      </c>
      <c r="Q17" s="214" t="s">
        <v>83</v>
      </c>
      <c r="R17" s="264"/>
      <c r="S17" s="263" t="s">
        <v>83</v>
      </c>
      <c r="T17" s="120"/>
      <c r="U17" s="25" t="s">
        <v>83</v>
      </c>
      <c r="V17" s="26"/>
      <c r="W17" s="25" t="s">
        <v>83</v>
      </c>
      <c r="X17" s="25"/>
      <c r="Y17" s="25" t="s">
        <v>83</v>
      </c>
      <c r="Z17" s="26" t="s">
        <v>96</v>
      </c>
      <c r="AA17" s="25" t="s">
        <v>83</v>
      </c>
      <c r="AB17" s="25"/>
      <c r="AC17" s="25" t="s">
        <v>83</v>
      </c>
      <c r="AD17" s="26"/>
      <c r="AE17" s="25" t="s">
        <v>83</v>
      </c>
      <c r="AF17" s="25"/>
      <c r="AG17" s="25" t="s">
        <v>83</v>
      </c>
      <c r="AH17" s="26"/>
      <c r="AI17" s="25" t="s">
        <v>83</v>
      </c>
      <c r="AJ17" s="282" t="s">
        <v>97</v>
      </c>
      <c r="AK17" s="283" t="s">
        <v>83</v>
      </c>
      <c r="AL17" s="213"/>
      <c r="AM17" s="214" t="s">
        <v>83</v>
      </c>
      <c r="AN17" s="213" t="s">
        <v>98</v>
      </c>
      <c r="AO17" s="214" t="s">
        <v>83</v>
      </c>
      <c r="AP17" s="29"/>
      <c r="AQ17" s="25" t="s">
        <v>83</v>
      </c>
      <c r="AR17" s="40"/>
      <c r="AS17" s="25" t="s">
        <v>83</v>
      </c>
      <c r="AT17" s="26"/>
      <c r="AU17" s="25" t="s">
        <v>83</v>
      </c>
      <c r="AV17" s="26" t="s">
        <v>72</v>
      </c>
      <c r="AW17" s="25" t="s">
        <v>83</v>
      </c>
      <c r="AX17" s="26"/>
      <c r="AY17" s="25" t="s">
        <v>83</v>
      </c>
      <c r="AZ17" s="213"/>
      <c r="BA17" s="42" t="s">
        <v>83</v>
      </c>
      <c r="BB17" s="28"/>
      <c r="BC17" s="25" t="s">
        <v>83</v>
      </c>
      <c r="BD17" s="11"/>
      <c r="BE17" s="25" t="s">
        <v>83</v>
      </c>
      <c r="BF17" s="40"/>
      <c r="BG17" s="25" t="s">
        <v>83</v>
      </c>
      <c r="BH17" s="26" t="s">
        <v>99</v>
      </c>
      <c r="BI17" s="25" t="s">
        <v>83</v>
      </c>
      <c r="BJ17" s="11"/>
      <c r="BK17" s="25" t="s">
        <v>83</v>
      </c>
      <c r="BL17" s="11"/>
      <c r="BM17" s="42" t="s">
        <v>83</v>
      </c>
      <c r="BN17" s="26" t="s">
        <v>74</v>
      </c>
      <c r="BO17" s="25" t="s">
        <v>83</v>
      </c>
      <c r="BP17" s="26" t="s">
        <v>100</v>
      </c>
      <c r="BQ17" s="25" t="s">
        <v>83</v>
      </c>
      <c r="BR17" s="54"/>
      <c r="BS17" s="25" t="s">
        <v>83</v>
      </c>
      <c r="BT17" s="40"/>
      <c r="BU17" s="25" t="s">
        <v>83</v>
      </c>
      <c r="BV17" s="40"/>
      <c r="BW17" s="25" t="s">
        <v>83</v>
      </c>
      <c r="BX17" s="26" t="s">
        <v>2</v>
      </c>
      <c r="BY17" s="25" t="s">
        <v>83</v>
      </c>
      <c r="BZ17" s="40"/>
      <c r="CA17" s="25" t="s">
        <v>83</v>
      </c>
      <c r="CB17" s="40"/>
      <c r="CC17" s="25" t="s">
        <v>83</v>
      </c>
      <c r="CD17" s="40"/>
      <c r="CE17" s="42" t="s">
        <v>83</v>
      </c>
      <c r="CF17" s="29" t="s">
        <v>87</v>
      </c>
      <c r="CG17" s="25" t="s">
        <v>83</v>
      </c>
      <c r="CH17" s="29" t="s">
        <v>73</v>
      </c>
      <c r="CI17" s="25" t="s">
        <v>83</v>
      </c>
      <c r="CJ17" s="29" t="s">
        <v>58</v>
      </c>
      <c r="CK17" s="25" t="s">
        <v>83</v>
      </c>
      <c r="CL17" s="29" t="s">
        <v>102</v>
      </c>
      <c r="CM17" s="25" t="s">
        <v>83</v>
      </c>
      <c r="CN17" s="29" t="s">
        <v>63</v>
      </c>
      <c r="CO17" s="25" t="s">
        <v>83</v>
      </c>
      <c r="CP17" s="65" t="s">
        <v>37</v>
      </c>
      <c r="CQ17" s="65" t="s">
        <v>40</v>
      </c>
      <c r="CR17" s="65" t="s">
        <v>70</v>
      </c>
      <c r="CS17" s="2"/>
      <c r="CT17" s="2"/>
      <c r="CU17" s="2"/>
      <c r="CV17" s="2"/>
      <c r="CW17" s="2"/>
      <c r="CX17" s="2"/>
      <c r="CY17" s="2"/>
      <c r="CZ17" s="2"/>
      <c r="DA17" s="2"/>
      <c r="DD17" s="2"/>
      <c r="DE17" s="2"/>
      <c r="DF17" s="2"/>
    </row>
    <row r="18" spans="1:110" ht="12.75" customHeight="1">
      <c r="A18" s="28" t="s">
        <v>51</v>
      </c>
      <c r="B18" s="40"/>
      <c r="C18" s="41"/>
      <c r="D18" s="92">
        <v>1</v>
      </c>
      <c r="E18" s="22"/>
      <c r="F18" s="97">
        <v>2</v>
      </c>
      <c r="G18" s="22"/>
      <c r="H18" s="92"/>
      <c r="I18" s="43"/>
      <c r="J18" s="51"/>
      <c r="K18" s="50"/>
      <c r="L18" s="92"/>
      <c r="M18" s="273"/>
      <c r="N18" s="276">
        <v>1</v>
      </c>
      <c r="O18" s="245"/>
      <c r="P18" s="245">
        <v>2</v>
      </c>
      <c r="Q18" s="245"/>
      <c r="R18" s="245">
        <v>3</v>
      </c>
      <c r="S18" s="97"/>
      <c r="T18" s="92">
        <v>1</v>
      </c>
      <c r="U18" s="22"/>
      <c r="V18" s="97">
        <v>2</v>
      </c>
      <c r="W18" s="22"/>
      <c r="X18" s="22">
        <v>3</v>
      </c>
      <c r="Y18" s="22"/>
      <c r="Z18" s="97">
        <v>4</v>
      </c>
      <c r="AA18" s="22"/>
      <c r="AB18" s="22">
        <v>5</v>
      </c>
      <c r="AC18" s="22"/>
      <c r="AD18" s="97">
        <v>6</v>
      </c>
      <c r="AE18" s="22"/>
      <c r="AF18" s="22">
        <v>7</v>
      </c>
      <c r="AG18" s="22"/>
      <c r="AH18" s="97">
        <v>8</v>
      </c>
      <c r="AI18" s="22"/>
      <c r="AJ18" s="251"/>
      <c r="AK18" s="252"/>
      <c r="AL18" s="276">
        <v>1</v>
      </c>
      <c r="AM18" s="245"/>
      <c r="AN18" s="245">
        <v>2</v>
      </c>
      <c r="AO18" s="97"/>
      <c r="AP18" s="92">
        <v>1</v>
      </c>
      <c r="AQ18" s="22"/>
      <c r="AR18" s="97">
        <v>2</v>
      </c>
      <c r="AS18" s="22"/>
      <c r="AT18" s="97">
        <v>3</v>
      </c>
      <c r="AU18" s="22"/>
      <c r="AV18" s="97">
        <v>4</v>
      </c>
      <c r="AW18" s="22"/>
      <c r="AX18" s="97">
        <v>5</v>
      </c>
      <c r="AY18" s="276"/>
      <c r="AZ18" s="301">
        <v>6</v>
      </c>
      <c r="BA18" s="273"/>
      <c r="BB18" s="51">
        <v>1</v>
      </c>
      <c r="BC18" s="24"/>
      <c r="BD18" s="23">
        <v>2</v>
      </c>
      <c r="BE18" s="309"/>
      <c r="BF18" s="24">
        <v>3</v>
      </c>
      <c r="BG18" s="24"/>
      <c r="BH18" s="23">
        <v>4</v>
      </c>
      <c r="BI18" s="24"/>
      <c r="BJ18" s="23">
        <v>5</v>
      </c>
      <c r="BK18" s="24"/>
      <c r="BL18" s="23">
        <v>6</v>
      </c>
      <c r="BM18" s="310"/>
      <c r="BN18" s="24">
        <v>1</v>
      </c>
      <c r="BO18" s="24"/>
      <c r="BP18" s="23">
        <v>1</v>
      </c>
      <c r="BQ18" s="24"/>
      <c r="BR18" s="51">
        <v>1</v>
      </c>
      <c r="BS18" s="24"/>
      <c r="BT18" s="23">
        <v>2</v>
      </c>
      <c r="BU18" s="24"/>
      <c r="BV18" s="23">
        <v>3</v>
      </c>
      <c r="BW18" s="24"/>
      <c r="BX18" s="23">
        <v>4</v>
      </c>
      <c r="BY18" s="24"/>
      <c r="BZ18" s="23">
        <v>5</v>
      </c>
      <c r="CA18" s="24"/>
      <c r="CB18" s="23">
        <v>6</v>
      </c>
      <c r="CC18" s="24"/>
      <c r="CD18" s="23">
        <v>7</v>
      </c>
      <c r="CE18" s="310"/>
      <c r="CF18" s="51"/>
      <c r="CG18" s="24"/>
      <c r="CH18" s="51"/>
      <c r="CI18" s="24"/>
      <c r="CJ18" s="92"/>
      <c r="CK18" s="22"/>
      <c r="CL18" s="51"/>
      <c r="CM18" s="24"/>
      <c r="CN18" s="92"/>
      <c r="CO18" s="22"/>
      <c r="CP18" s="55"/>
      <c r="CQ18" s="56"/>
      <c r="CR18" s="56"/>
      <c r="CS18" s="2"/>
      <c r="CT18" s="2"/>
      <c r="CU18" s="2"/>
      <c r="CV18" s="2"/>
      <c r="CW18" s="2"/>
      <c r="CX18" s="2"/>
      <c r="CY18" s="2"/>
      <c r="CZ18" s="2"/>
      <c r="DA18" s="2"/>
      <c r="DD18" s="2"/>
      <c r="DE18" s="2"/>
      <c r="DF18" s="2"/>
    </row>
    <row r="19" spans="1:96" ht="12.75" customHeight="1">
      <c r="A19" s="28" t="s">
        <v>50</v>
      </c>
      <c r="B19" s="11"/>
      <c r="C19" s="41"/>
      <c r="D19" s="28">
        <v>1</v>
      </c>
      <c r="E19" s="11"/>
      <c r="F19" s="10">
        <v>2</v>
      </c>
      <c r="G19" s="11"/>
      <c r="H19" s="28">
        <v>3</v>
      </c>
      <c r="I19" s="41"/>
      <c r="J19" s="28">
        <v>4</v>
      </c>
      <c r="K19" s="41"/>
      <c r="L19" s="28">
        <v>5</v>
      </c>
      <c r="M19" s="41"/>
      <c r="N19" s="215">
        <v>6</v>
      </c>
      <c r="O19" s="246"/>
      <c r="P19" s="246">
        <v>7</v>
      </c>
      <c r="Q19" s="246"/>
      <c r="R19" s="246">
        <v>8</v>
      </c>
      <c r="S19" s="10"/>
      <c r="T19" s="28">
        <v>9</v>
      </c>
      <c r="U19" s="11"/>
      <c r="V19" s="10">
        <v>10</v>
      </c>
      <c r="W19" s="11"/>
      <c r="X19" s="11">
        <v>11</v>
      </c>
      <c r="Y19" s="11"/>
      <c r="Z19" s="10">
        <v>12</v>
      </c>
      <c r="AA19" s="11"/>
      <c r="AB19" s="11">
        <v>13</v>
      </c>
      <c r="AC19" s="11"/>
      <c r="AD19" s="10">
        <v>14</v>
      </c>
      <c r="AE19" s="11"/>
      <c r="AF19" s="11">
        <v>15</v>
      </c>
      <c r="AG19" s="11"/>
      <c r="AH19" s="10">
        <v>16</v>
      </c>
      <c r="AI19" s="11"/>
      <c r="AJ19" s="253">
        <v>17</v>
      </c>
      <c r="AK19" s="254"/>
      <c r="AL19" s="215">
        <v>18</v>
      </c>
      <c r="AM19" s="246"/>
      <c r="AN19" s="246">
        <v>19</v>
      </c>
      <c r="AO19" s="10"/>
      <c r="AP19" s="28">
        <v>20</v>
      </c>
      <c r="AQ19" s="11"/>
      <c r="AR19" s="10">
        <v>21</v>
      </c>
      <c r="AS19" s="11"/>
      <c r="AT19" s="10">
        <v>22</v>
      </c>
      <c r="AU19" s="11"/>
      <c r="AV19" s="10">
        <v>23</v>
      </c>
      <c r="AW19" s="11"/>
      <c r="AX19" s="10">
        <v>24</v>
      </c>
      <c r="AY19" s="215"/>
      <c r="AZ19" s="11">
        <v>25</v>
      </c>
      <c r="BA19" s="41"/>
      <c r="BB19" s="28">
        <v>26</v>
      </c>
      <c r="BC19" s="11"/>
      <c r="BD19" s="10">
        <v>27</v>
      </c>
      <c r="BE19" s="215"/>
      <c r="BF19" s="11">
        <v>28</v>
      </c>
      <c r="BG19" s="11"/>
      <c r="BH19" s="10">
        <v>29</v>
      </c>
      <c r="BI19" s="11"/>
      <c r="BJ19" s="10">
        <v>30</v>
      </c>
      <c r="BK19" s="11"/>
      <c r="BL19" s="10">
        <v>31</v>
      </c>
      <c r="BM19" s="41"/>
      <c r="BN19" s="11">
        <v>32</v>
      </c>
      <c r="BO19" s="11"/>
      <c r="BP19" s="10">
        <v>33</v>
      </c>
      <c r="BQ19" s="11"/>
      <c r="BR19" s="28">
        <v>34</v>
      </c>
      <c r="BS19" s="11"/>
      <c r="BT19" s="10">
        <v>35</v>
      </c>
      <c r="BU19" s="11"/>
      <c r="BV19" s="10">
        <v>36</v>
      </c>
      <c r="BW19" s="11"/>
      <c r="BX19" s="10">
        <v>37</v>
      </c>
      <c r="BY19" s="11"/>
      <c r="BZ19" s="10">
        <v>38</v>
      </c>
      <c r="CA19" s="11"/>
      <c r="CB19" s="10">
        <v>39</v>
      </c>
      <c r="CC19" s="11"/>
      <c r="CD19" s="10">
        <v>40</v>
      </c>
      <c r="CE19" s="41"/>
      <c r="CF19" s="28">
        <v>41</v>
      </c>
      <c r="CG19" s="11"/>
      <c r="CH19" s="28">
        <v>42</v>
      </c>
      <c r="CI19" s="11"/>
      <c r="CJ19" s="28">
        <v>43</v>
      </c>
      <c r="CK19" s="11"/>
      <c r="CL19" s="28">
        <v>44</v>
      </c>
      <c r="CM19" s="11"/>
      <c r="CN19" s="28"/>
      <c r="CO19" s="11"/>
      <c r="CP19" s="56"/>
      <c r="CQ19" s="56"/>
      <c r="CR19" s="56"/>
    </row>
    <row r="20" spans="1:96" ht="12.75" customHeight="1">
      <c r="A20" s="37" t="s">
        <v>47</v>
      </c>
      <c r="B20" s="11"/>
      <c r="C20" s="40"/>
      <c r="D20" s="122">
        <v>4</v>
      </c>
      <c r="E20" s="204"/>
      <c r="F20" s="205">
        <v>4</v>
      </c>
      <c r="G20" s="204"/>
      <c r="H20" s="122">
        <v>12</v>
      </c>
      <c r="I20" s="44"/>
      <c r="J20" s="30">
        <v>103</v>
      </c>
      <c r="K20" s="44"/>
      <c r="L20" s="30">
        <v>10</v>
      </c>
      <c r="M20" s="63"/>
      <c r="N20" s="277">
        <v>5</v>
      </c>
      <c r="O20" s="247"/>
      <c r="P20" s="247">
        <v>5</v>
      </c>
      <c r="Q20" s="247"/>
      <c r="R20" s="247">
        <v>5</v>
      </c>
      <c r="S20" s="17"/>
      <c r="T20" s="122">
        <v>27</v>
      </c>
      <c r="U20" s="204"/>
      <c r="V20" s="205">
        <v>43.8</v>
      </c>
      <c r="W20" s="204"/>
      <c r="X20" s="204">
        <v>18.8</v>
      </c>
      <c r="Y20" s="204"/>
      <c r="Z20" s="205">
        <v>52.8</v>
      </c>
      <c r="AA20" s="204"/>
      <c r="AB20" s="204">
        <v>24.5</v>
      </c>
      <c r="AC20" s="204"/>
      <c r="AD20" s="205">
        <v>6</v>
      </c>
      <c r="AE20" s="204"/>
      <c r="AF20" s="204">
        <v>6</v>
      </c>
      <c r="AG20" s="204"/>
      <c r="AH20" s="205">
        <v>77.8</v>
      </c>
      <c r="AI20" s="204"/>
      <c r="AJ20" s="255">
        <v>12</v>
      </c>
      <c r="AK20" s="256"/>
      <c r="AL20" s="277">
        <v>18</v>
      </c>
      <c r="AM20" s="247"/>
      <c r="AN20" s="247">
        <v>4</v>
      </c>
      <c r="AO20" s="17"/>
      <c r="AP20" s="30">
        <v>6</v>
      </c>
      <c r="AQ20" s="19"/>
      <c r="AR20" s="17">
        <v>6</v>
      </c>
      <c r="AS20" s="19"/>
      <c r="AT20" s="17">
        <v>6</v>
      </c>
      <c r="AU20" s="19"/>
      <c r="AV20" s="17">
        <v>6</v>
      </c>
      <c r="AW20" s="19"/>
      <c r="AX20" s="17">
        <v>6</v>
      </c>
      <c r="AY20" s="277"/>
      <c r="AZ20" s="89">
        <v>6</v>
      </c>
      <c r="BA20" s="63"/>
      <c r="BB20" s="30">
        <v>14.5</v>
      </c>
      <c r="BC20" s="18"/>
      <c r="BD20" s="17">
        <v>90</v>
      </c>
      <c r="BE20" s="311"/>
      <c r="BF20" s="19">
        <v>15</v>
      </c>
      <c r="BG20" s="18"/>
      <c r="BH20" s="17">
        <v>15</v>
      </c>
      <c r="BI20" s="18"/>
      <c r="BJ20" s="17">
        <v>70</v>
      </c>
      <c r="BK20" s="18"/>
      <c r="BL20" s="17">
        <v>27</v>
      </c>
      <c r="BM20" s="44"/>
      <c r="BN20" s="204">
        <v>4</v>
      </c>
      <c r="BO20" s="206"/>
      <c r="BP20" s="205">
        <v>15</v>
      </c>
      <c r="BQ20" s="206"/>
      <c r="BR20" s="30">
        <v>14.76</v>
      </c>
      <c r="BS20" s="138"/>
      <c r="BT20" s="19">
        <v>14.59</v>
      </c>
      <c r="BU20" s="141"/>
      <c r="BV20" s="19">
        <v>4.1</v>
      </c>
      <c r="BW20" s="141"/>
      <c r="BX20" s="19">
        <v>4.9</v>
      </c>
      <c r="BY20" s="142"/>
      <c r="BZ20" s="19">
        <v>4.7</v>
      </c>
      <c r="CA20" s="141"/>
      <c r="CB20" s="19">
        <v>4.5</v>
      </c>
      <c r="CC20" s="141"/>
      <c r="CD20" s="17">
        <v>4.64</v>
      </c>
      <c r="CE20" s="327"/>
      <c r="CF20" s="30">
        <v>10</v>
      </c>
      <c r="CG20" s="18"/>
      <c r="CH20" s="30">
        <v>13.94</v>
      </c>
      <c r="CI20" s="18"/>
      <c r="CJ20" s="30">
        <v>179</v>
      </c>
      <c r="CK20" s="19"/>
      <c r="CL20" s="30">
        <v>10</v>
      </c>
      <c r="CM20" s="18"/>
      <c r="CN20" s="30"/>
      <c r="CO20" s="19"/>
      <c r="CP20" s="56"/>
      <c r="CQ20" s="56"/>
      <c r="CR20" s="56"/>
    </row>
    <row r="21" spans="1:96" ht="12.75" customHeight="1">
      <c r="A21" s="28" t="s">
        <v>49</v>
      </c>
      <c r="B21" s="11"/>
      <c r="C21" s="13" t="s">
        <v>34</v>
      </c>
      <c r="D21" s="31">
        <f>0.3*D20^(1/3)</f>
        <v>0.4762203155904598</v>
      </c>
      <c r="E21" s="21"/>
      <c r="F21" s="20">
        <f>0.3*F20^(1/3)</f>
        <v>0.4762203155904598</v>
      </c>
      <c r="G21" s="21"/>
      <c r="H21" s="31">
        <f>0.3*H20^(1/3)</f>
        <v>0.6868285455319991</v>
      </c>
      <c r="I21" s="44"/>
      <c r="J21" s="31">
        <f>0.3*J20^(1/3)</f>
        <v>1.4062644442960794</v>
      </c>
      <c r="K21" s="44"/>
      <c r="L21" s="31">
        <f>0.3*L20^(1/3)</f>
        <v>0.6463304070095651</v>
      </c>
      <c r="M21" s="274"/>
      <c r="N21" s="278">
        <f>0.3*N20^(1/3)</f>
        <v>0.5129927840030091</v>
      </c>
      <c r="O21" s="248"/>
      <c r="P21" s="248">
        <f>0.3*P20^(1/3)</f>
        <v>0.5129927840030091</v>
      </c>
      <c r="Q21" s="248"/>
      <c r="R21" s="248">
        <f>0.3*R20^(1/3)</f>
        <v>0.5129927840030091</v>
      </c>
      <c r="S21" s="20"/>
      <c r="T21" s="31">
        <f>0.3*T20^(1/3)</f>
        <v>0.8999999999999998</v>
      </c>
      <c r="U21" s="21"/>
      <c r="V21" s="20">
        <f>0.3*V20^(1/3)</f>
        <v>1.0574973592811678</v>
      </c>
      <c r="W21" s="21"/>
      <c r="X21" s="21">
        <f>0.3*X20^(1/3)</f>
        <v>0.7977017371407521</v>
      </c>
      <c r="Y21" s="21"/>
      <c r="Z21" s="20">
        <f>0.3*Z20^(1/3)</f>
        <v>1.125466473220142</v>
      </c>
      <c r="AA21" s="21"/>
      <c r="AB21" s="21">
        <f>0.3*AB20^(1/3)</f>
        <v>0.8713178600345556</v>
      </c>
      <c r="AC21" s="21"/>
      <c r="AD21" s="20">
        <f>0.3*AD20^(1/3)</f>
        <v>0.5451361778496419</v>
      </c>
      <c r="AE21" s="21"/>
      <c r="AF21" s="21">
        <f>0.3*AF20^(1/3)</f>
        <v>0.5451361778496419</v>
      </c>
      <c r="AG21" s="21"/>
      <c r="AH21" s="20">
        <f>0.3*AH20^(1/3)</f>
        <v>1.280701113294582</v>
      </c>
      <c r="AI21" s="21"/>
      <c r="AJ21" s="257">
        <f>0.3*AJ20^(1/3)</f>
        <v>0.6868285455319991</v>
      </c>
      <c r="AK21" s="258"/>
      <c r="AL21" s="278">
        <f>0.3*AL20^(1/3)</f>
        <v>0.7862224182626689</v>
      </c>
      <c r="AM21" s="248"/>
      <c r="AN21" s="248">
        <f>0.3*AN20^(1/3)</f>
        <v>0.4762203155904598</v>
      </c>
      <c r="AO21" s="20"/>
      <c r="AP21" s="31">
        <f>0.3*AP20^(1/3)</f>
        <v>0.5451361778496419</v>
      </c>
      <c r="AQ21" s="21"/>
      <c r="AR21" s="20">
        <f>0.3*AR20^(1/3)</f>
        <v>0.5451361778496419</v>
      </c>
      <c r="AS21" s="21"/>
      <c r="AT21" s="20">
        <f>0.3*AT20^(1/3)</f>
        <v>0.5451361778496419</v>
      </c>
      <c r="AU21" s="21"/>
      <c r="AV21" s="20">
        <f>0.3*AV20^(1/3)</f>
        <v>0.5451361778496419</v>
      </c>
      <c r="AW21" s="21"/>
      <c r="AX21" s="20">
        <f>0.3*AX20^(1/3)</f>
        <v>0.5451361778496419</v>
      </c>
      <c r="AY21" s="278"/>
      <c r="AZ21" s="21">
        <f>0.3*AZ20^(1/3)</f>
        <v>0.5451361778496419</v>
      </c>
      <c r="BA21" s="274"/>
      <c r="BB21" s="31">
        <f>0.3*BB20^(1/3)</f>
        <v>0.7315498441609969</v>
      </c>
      <c r="BC21" s="18"/>
      <c r="BD21" s="20">
        <f>0.3*BD20^(1/3)</f>
        <v>1.3444214239671493</v>
      </c>
      <c r="BE21" s="311"/>
      <c r="BF21" s="21">
        <f>0.3*BF20^(1/3)</f>
        <v>0.739863622299141</v>
      </c>
      <c r="BG21" s="18"/>
      <c r="BH21" s="20">
        <f>0.3*BH20^(1/3)</f>
        <v>0.739863622299141</v>
      </c>
      <c r="BI21" s="18"/>
      <c r="BJ21" s="20">
        <f>0.3*BJ20^(1/3)</f>
        <v>1.236385589942567</v>
      </c>
      <c r="BK21" s="18"/>
      <c r="BL21" s="20">
        <f>0.3*BL20^(1/3)</f>
        <v>0.8999999999999998</v>
      </c>
      <c r="BM21" s="44"/>
      <c r="BN21" s="21">
        <f>0.3*BN20^(1/3)</f>
        <v>0.4762203155904598</v>
      </c>
      <c r="BO21" s="18"/>
      <c r="BP21" s="20">
        <f>0.3*BP20^(1/3)</f>
        <v>0.739863622299141</v>
      </c>
      <c r="BQ21" s="18"/>
      <c r="BR21" s="31">
        <f>0.3*BR20^(1/3)</f>
        <v>0.7358964488846721</v>
      </c>
      <c r="BS21" s="18"/>
      <c r="BT21" s="20">
        <f>0.3*BT20^(1/3)</f>
        <v>0.7330602748307972</v>
      </c>
      <c r="BU21" s="18"/>
      <c r="BV21" s="20">
        <f>0.3*BV20^(1/3)</f>
        <v>0.48015619916494656</v>
      </c>
      <c r="BW21" s="18"/>
      <c r="BX21" s="20">
        <f>0.3*BX20^(1/3)</f>
        <v>0.5095497756725431</v>
      </c>
      <c r="BY21" s="18"/>
      <c r="BZ21" s="20">
        <f>0.3*BZ20^(1/3)</f>
        <v>0.5025206050806702</v>
      </c>
      <c r="CA21" s="18"/>
      <c r="CB21" s="20">
        <f>0.3*CB20^(1/3)</f>
        <v>0.49528908733419397</v>
      </c>
      <c r="CC21" s="18"/>
      <c r="CD21" s="20">
        <f>0.3*CD20^(1/3)</f>
        <v>0.5003730549241564</v>
      </c>
      <c r="CE21" s="44"/>
      <c r="CF21" s="31">
        <f>0.3*CF20^(1/3)</f>
        <v>0.6463304070095651</v>
      </c>
      <c r="CG21" s="18"/>
      <c r="CH21" s="31">
        <f>0.3*CH20^(1/3)</f>
        <v>0.7220082820186496</v>
      </c>
      <c r="CI21" s="18"/>
      <c r="CJ21" s="31">
        <f>0.3*CJ20^(1/3)</f>
        <v>1.690722238363271</v>
      </c>
      <c r="CK21" s="21"/>
      <c r="CL21" s="31">
        <f>0.3*CL20^(1/3)</f>
        <v>0.6463304070095651</v>
      </c>
      <c r="CM21" s="18"/>
      <c r="CN21" s="31"/>
      <c r="CO21" s="21"/>
      <c r="CP21" s="56"/>
      <c r="CQ21" s="56"/>
      <c r="CR21" s="56"/>
    </row>
    <row r="22" spans="1:112" ht="12.75" customHeight="1">
      <c r="A22" s="28" t="s">
        <v>49</v>
      </c>
      <c r="B22" s="40"/>
      <c r="C22" s="71" t="s">
        <v>35</v>
      </c>
      <c r="D22" s="30">
        <v>1</v>
      </c>
      <c r="E22" s="19"/>
      <c r="F22" s="17">
        <v>1</v>
      </c>
      <c r="G22" s="19"/>
      <c r="H22" s="30">
        <v>2</v>
      </c>
      <c r="I22" s="62"/>
      <c r="J22" s="30">
        <v>2</v>
      </c>
      <c r="K22" s="63"/>
      <c r="L22" s="30">
        <v>1</v>
      </c>
      <c r="M22" s="63"/>
      <c r="N22" s="277">
        <v>2</v>
      </c>
      <c r="O22" s="247"/>
      <c r="P22" s="247">
        <v>2</v>
      </c>
      <c r="Q22" s="247"/>
      <c r="R22" s="247">
        <v>2</v>
      </c>
      <c r="S22" s="17"/>
      <c r="T22" s="30">
        <v>3</v>
      </c>
      <c r="U22" s="19"/>
      <c r="V22" s="17">
        <v>3</v>
      </c>
      <c r="W22" s="19"/>
      <c r="X22" s="19">
        <v>3</v>
      </c>
      <c r="Y22" s="19"/>
      <c r="Z22" s="17">
        <v>3</v>
      </c>
      <c r="AA22" s="19"/>
      <c r="AB22" s="19">
        <v>3</v>
      </c>
      <c r="AC22" s="19"/>
      <c r="AD22" s="17">
        <v>3</v>
      </c>
      <c r="AE22" s="19"/>
      <c r="AF22" s="19">
        <v>3</v>
      </c>
      <c r="AG22" s="19"/>
      <c r="AH22" s="17">
        <v>3</v>
      </c>
      <c r="AI22" s="19"/>
      <c r="AJ22" s="255">
        <v>1</v>
      </c>
      <c r="AK22" s="256"/>
      <c r="AL22" s="277">
        <v>2.5</v>
      </c>
      <c r="AM22" s="247"/>
      <c r="AN22" s="247">
        <v>2.5</v>
      </c>
      <c r="AO22" s="17"/>
      <c r="AP22" s="30">
        <v>1</v>
      </c>
      <c r="AQ22" s="19"/>
      <c r="AR22" s="17">
        <v>1</v>
      </c>
      <c r="AS22" s="19"/>
      <c r="AT22" s="17">
        <v>1</v>
      </c>
      <c r="AU22" s="19"/>
      <c r="AV22" s="17">
        <v>1</v>
      </c>
      <c r="AW22" s="19"/>
      <c r="AX22" s="17">
        <v>1</v>
      </c>
      <c r="AY22" s="277"/>
      <c r="AZ22" s="19">
        <v>1</v>
      </c>
      <c r="BA22" s="63"/>
      <c r="BB22" s="30">
        <v>2.5</v>
      </c>
      <c r="BC22" s="19"/>
      <c r="BD22" s="17">
        <v>2.5</v>
      </c>
      <c r="BE22" s="277"/>
      <c r="BF22" s="19">
        <v>2.5</v>
      </c>
      <c r="BG22" s="19"/>
      <c r="BH22" s="17">
        <v>2.5</v>
      </c>
      <c r="BI22" s="19"/>
      <c r="BJ22" s="17">
        <v>2.5</v>
      </c>
      <c r="BK22" s="19"/>
      <c r="BL22" s="17">
        <v>2.5</v>
      </c>
      <c r="BM22" s="63"/>
      <c r="BN22" s="19">
        <v>2</v>
      </c>
      <c r="BO22" s="19"/>
      <c r="BP22" s="17">
        <v>2</v>
      </c>
      <c r="BQ22" s="19"/>
      <c r="BR22" s="30">
        <v>2</v>
      </c>
      <c r="BS22" s="19"/>
      <c r="BT22" s="17">
        <v>2</v>
      </c>
      <c r="BU22" s="19"/>
      <c r="BV22" s="17">
        <v>2</v>
      </c>
      <c r="BW22" s="19"/>
      <c r="BX22" s="17">
        <v>2</v>
      </c>
      <c r="BY22" s="19"/>
      <c r="BZ22" s="17">
        <v>2</v>
      </c>
      <c r="CA22" s="19"/>
      <c r="CB22" s="17">
        <v>2</v>
      </c>
      <c r="CC22" s="19"/>
      <c r="CD22" s="17">
        <v>2</v>
      </c>
      <c r="CE22" s="63"/>
      <c r="CF22" s="30">
        <v>1</v>
      </c>
      <c r="CG22" s="19"/>
      <c r="CH22" s="30">
        <v>2</v>
      </c>
      <c r="CI22" s="19"/>
      <c r="CJ22" s="30">
        <v>2</v>
      </c>
      <c r="CK22" s="19"/>
      <c r="CL22" s="30">
        <v>1</v>
      </c>
      <c r="CM22" s="19"/>
      <c r="CN22" s="30"/>
      <c r="CO22" s="19"/>
      <c r="CP22" s="57"/>
      <c r="CQ22" s="56"/>
      <c r="CR22" s="56"/>
      <c r="CU22" s="3"/>
      <c r="CV22" s="3"/>
      <c r="CW22" s="3"/>
      <c r="CX22" s="3"/>
      <c r="CY22" s="3"/>
      <c r="CZ22" s="3"/>
      <c r="DA22" s="3"/>
      <c r="DD22" s="3"/>
      <c r="DE22" s="3"/>
      <c r="DF22" s="3"/>
      <c r="DG22" s="3"/>
      <c r="DH22" s="3"/>
    </row>
    <row r="23" spans="1:103" ht="12.75" customHeight="1" thickBot="1">
      <c r="A23" s="35" t="s">
        <v>0</v>
      </c>
      <c r="B23" s="69" t="s">
        <v>1</v>
      </c>
      <c r="C23" s="74" t="s">
        <v>43</v>
      </c>
      <c r="D23" s="86" t="s">
        <v>8</v>
      </c>
      <c r="E23" s="6" t="s">
        <v>9</v>
      </c>
      <c r="F23" s="69" t="s">
        <v>8</v>
      </c>
      <c r="G23" s="6" t="s">
        <v>9</v>
      </c>
      <c r="H23" s="32" t="s">
        <v>8</v>
      </c>
      <c r="I23" s="45" t="s">
        <v>9</v>
      </c>
      <c r="J23" s="32" t="s">
        <v>8</v>
      </c>
      <c r="K23" s="45" t="s">
        <v>9</v>
      </c>
      <c r="L23" s="32" t="s">
        <v>8</v>
      </c>
      <c r="M23" s="45" t="s">
        <v>9</v>
      </c>
      <c r="N23" s="271" t="s">
        <v>8</v>
      </c>
      <c r="O23" s="260" t="s">
        <v>9</v>
      </c>
      <c r="P23" s="260" t="s">
        <v>8</v>
      </c>
      <c r="Q23" s="260" t="s">
        <v>9</v>
      </c>
      <c r="R23" s="260" t="s">
        <v>8</v>
      </c>
      <c r="S23" s="69" t="s">
        <v>9</v>
      </c>
      <c r="T23" s="86" t="s">
        <v>8</v>
      </c>
      <c r="U23" s="217" t="s">
        <v>9</v>
      </c>
      <c r="V23" s="69" t="s">
        <v>8</v>
      </c>
      <c r="W23" s="217" t="s">
        <v>9</v>
      </c>
      <c r="X23" s="217" t="s">
        <v>8</v>
      </c>
      <c r="Y23" s="217" t="s">
        <v>9</v>
      </c>
      <c r="Z23" s="69" t="s">
        <v>8</v>
      </c>
      <c r="AA23" s="271" t="s">
        <v>9</v>
      </c>
      <c r="AB23" s="217" t="s">
        <v>8</v>
      </c>
      <c r="AC23" s="217" t="s">
        <v>9</v>
      </c>
      <c r="AD23" s="69" t="s">
        <v>8</v>
      </c>
      <c r="AE23" s="217" t="s">
        <v>9</v>
      </c>
      <c r="AF23" s="217" t="s">
        <v>8</v>
      </c>
      <c r="AG23" s="217" t="s">
        <v>9</v>
      </c>
      <c r="AH23" s="69" t="s">
        <v>8</v>
      </c>
      <c r="AI23" s="217" t="s">
        <v>9</v>
      </c>
      <c r="AJ23" s="259" t="s">
        <v>8</v>
      </c>
      <c r="AK23" s="74" t="s">
        <v>9</v>
      </c>
      <c r="AL23" s="332" t="s">
        <v>8</v>
      </c>
      <c r="AM23" s="333" t="s">
        <v>9</v>
      </c>
      <c r="AN23" s="333" t="s">
        <v>8</v>
      </c>
      <c r="AO23" s="218" t="s">
        <v>9</v>
      </c>
      <c r="AP23" s="86" t="s">
        <v>8</v>
      </c>
      <c r="AQ23" s="6" t="s">
        <v>9</v>
      </c>
      <c r="AR23" s="69" t="s">
        <v>8</v>
      </c>
      <c r="AS23" s="6" t="s">
        <v>9</v>
      </c>
      <c r="AT23" s="69" t="s">
        <v>8</v>
      </c>
      <c r="AU23" s="6" t="s">
        <v>9</v>
      </c>
      <c r="AV23" s="69" t="s">
        <v>8</v>
      </c>
      <c r="AW23" s="6" t="s">
        <v>9</v>
      </c>
      <c r="AX23" s="69" t="s">
        <v>8</v>
      </c>
      <c r="AY23" s="271" t="s">
        <v>9</v>
      </c>
      <c r="AZ23" s="6" t="s">
        <v>8</v>
      </c>
      <c r="BA23" s="45" t="s">
        <v>9</v>
      </c>
      <c r="BB23" s="32" t="s">
        <v>8</v>
      </c>
      <c r="BC23" s="6" t="s">
        <v>9</v>
      </c>
      <c r="BD23" s="14" t="s">
        <v>8</v>
      </c>
      <c r="BE23" s="295" t="s">
        <v>9</v>
      </c>
      <c r="BF23" s="6" t="s">
        <v>8</v>
      </c>
      <c r="BG23" s="6" t="s">
        <v>9</v>
      </c>
      <c r="BH23" s="14" t="s">
        <v>8</v>
      </c>
      <c r="BI23" s="6" t="s">
        <v>9</v>
      </c>
      <c r="BJ23" s="14" t="s">
        <v>8</v>
      </c>
      <c r="BK23" s="6" t="s">
        <v>9</v>
      </c>
      <c r="BL23" s="14" t="s">
        <v>8</v>
      </c>
      <c r="BM23" s="45" t="s">
        <v>9</v>
      </c>
      <c r="BN23" s="6" t="s">
        <v>8</v>
      </c>
      <c r="BO23" s="6" t="s">
        <v>9</v>
      </c>
      <c r="BP23" s="14" t="s">
        <v>8</v>
      </c>
      <c r="BQ23" s="6" t="s">
        <v>9</v>
      </c>
      <c r="BR23" s="34" t="s">
        <v>8</v>
      </c>
      <c r="BS23" s="39" t="s">
        <v>9</v>
      </c>
      <c r="BT23" s="15" t="s">
        <v>8</v>
      </c>
      <c r="BU23" s="39" t="s">
        <v>9</v>
      </c>
      <c r="BV23" s="15" t="s">
        <v>8</v>
      </c>
      <c r="BW23" s="39" t="s">
        <v>9</v>
      </c>
      <c r="BX23" s="15" t="s">
        <v>8</v>
      </c>
      <c r="BY23" s="39" t="s">
        <v>9</v>
      </c>
      <c r="BZ23" s="15" t="s">
        <v>8</v>
      </c>
      <c r="CA23" s="39" t="s">
        <v>9</v>
      </c>
      <c r="CB23" s="15" t="s">
        <v>8</v>
      </c>
      <c r="CC23" s="39" t="s">
        <v>9</v>
      </c>
      <c r="CD23" s="15" t="s">
        <v>8</v>
      </c>
      <c r="CE23" s="328" t="s">
        <v>9</v>
      </c>
      <c r="CF23" s="32" t="s">
        <v>8</v>
      </c>
      <c r="CG23" s="6" t="s">
        <v>9</v>
      </c>
      <c r="CH23" s="32" t="s">
        <v>8</v>
      </c>
      <c r="CI23" s="6" t="s">
        <v>9</v>
      </c>
      <c r="CJ23" s="32" t="s">
        <v>8</v>
      </c>
      <c r="CK23" s="6" t="s">
        <v>9</v>
      </c>
      <c r="CL23" s="32" t="s">
        <v>8</v>
      </c>
      <c r="CM23" s="6" t="s">
        <v>9</v>
      </c>
      <c r="CN23" s="32" t="s">
        <v>8</v>
      </c>
      <c r="CO23" s="6" t="s">
        <v>9</v>
      </c>
      <c r="CP23" s="58"/>
      <c r="CQ23" s="58"/>
      <c r="CR23" s="58"/>
      <c r="CS23" s="3"/>
      <c r="CT23" s="3"/>
      <c r="CW23" s="40"/>
      <c r="CX23" s="40"/>
      <c r="CY23" s="40"/>
    </row>
    <row r="24" spans="1:97" s="40" customFormat="1" ht="12.75">
      <c r="A24" s="346">
        <v>1</v>
      </c>
      <c r="B24" s="5" t="s">
        <v>4</v>
      </c>
      <c r="C24" s="343" t="s">
        <v>44</v>
      </c>
      <c r="D24" s="221">
        <v>1</v>
      </c>
      <c r="E24" s="229">
        <f>($E$16-D24+1)*D$21*D$22</f>
        <v>1.4286609467713793</v>
      </c>
      <c r="F24" s="236">
        <v>2</v>
      </c>
      <c r="G24" s="222">
        <f>($G$16-F24+1)*F$21*F$22</f>
        <v>0.9524406311809196</v>
      </c>
      <c r="H24" s="221">
        <v>1</v>
      </c>
      <c r="I24" s="219">
        <f>($I$16-H24+1)*H$21*H$22</f>
        <v>4.120971273191994</v>
      </c>
      <c r="J24" s="221">
        <v>1</v>
      </c>
      <c r="K24" s="219">
        <f>($K$16-J24+1)*J$21*J$22</f>
        <v>25.31275999732943</v>
      </c>
      <c r="L24" s="355">
        <v>3</v>
      </c>
      <c r="M24" s="357">
        <f>($M$16-L24+1)*L$21*L$22</f>
        <v>3.2316520350478255</v>
      </c>
      <c r="N24" s="354">
        <v>3</v>
      </c>
      <c r="O24" s="229">
        <f>($O$16-N24+1)*N$21*N$22</f>
        <v>5.12992784003009</v>
      </c>
      <c r="P24" s="356">
        <v>3</v>
      </c>
      <c r="Q24" s="229">
        <f>($Q$16-P24+1)*P$21*P$22</f>
        <v>5.12992784003009</v>
      </c>
      <c r="R24" s="314">
        <v>1</v>
      </c>
      <c r="S24" s="219">
        <f>($S$16-R24+1)*R$21*R$22</f>
        <v>7.1818989760421275</v>
      </c>
      <c r="T24" s="236">
        <v>2</v>
      </c>
      <c r="U24" s="357">
        <f>($U$16-T24+1)*T$21*T$22</f>
        <v>10.799999999999997</v>
      </c>
      <c r="V24" s="358">
        <v>3</v>
      </c>
      <c r="W24" s="229">
        <f>($W$16-V24+1)*V$21*V$22</f>
        <v>9.517476233530509</v>
      </c>
      <c r="X24" s="314">
        <v>1</v>
      </c>
      <c r="Y24" s="357">
        <f>($Y$16-X24+1)*X$21*X$22</f>
        <v>11.965526057111282</v>
      </c>
      <c r="Z24" s="305">
        <v>1</v>
      </c>
      <c r="AA24" s="229">
        <f>($AA$16-Z24+1)*Z$21*Z$22</f>
        <v>16.88199709830213</v>
      </c>
      <c r="AB24" s="236">
        <v>2</v>
      </c>
      <c r="AC24" s="357">
        <f>($AC$16-AB24+1)*AB$21*AB$22</f>
        <v>7.8418607403110006</v>
      </c>
      <c r="AD24" s="305">
        <v>1</v>
      </c>
      <c r="AE24" s="229">
        <f>($AE$16-AD24+1)*AD$21*AD$22</f>
        <v>8.177042667744628</v>
      </c>
      <c r="AF24" s="329">
        <v>3</v>
      </c>
      <c r="AG24" s="357">
        <f>($AG$16-AF24+1)*AF$21*AF$22</f>
        <v>4.906225600646776</v>
      </c>
      <c r="AH24" s="305">
        <v>1</v>
      </c>
      <c r="AI24" s="357">
        <f>($AI$16-AH24+1)*AH$21*AH$22</f>
        <v>15.368413359534983</v>
      </c>
      <c r="AJ24" s="289">
        <v>1</v>
      </c>
      <c r="AK24" s="219">
        <f>($AK$16-AJ24+1)*AJ$21*AJ$22</f>
        <v>6.868285455319992</v>
      </c>
      <c r="AL24" s="387">
        <v>1</v>
      </c>
      <c r="AM24" s="229">
        <f>($AM$16-AL24+1)*AL$21*AL$22</f>
        <v>5.896668136970017</v>
      </c>
      <c r="AN24" s="236">
        <v>2</v>
      </c>
      <c r="AO24" s="357">
        <f>($AO$16-AN24+1)*AN$21*AN$22</f>
        <v>2.381101577952299</v>
      </c>
      <c r="AP24" s="221">
        <v>1</v>
      </c>
      <c r="AQ24" s="303">
        <f>($AQ$16-AP24+1)*AP$21*AP$22</f>
        <v>3.270817067097851</v>
      </c>
      <c r="AR24" s="304">
        <v>2</v>
      </c>
      <c r="AS24" s="303">
        <f>($AS$16-AR24+1)*AR$21*AR$22</f>
        <v>2.7256808892482094</v>
      </c>
      <c r="AT24" s="305">
        <v>1</v>
      </c>
      <c r="AU24" s="303">
        <f>($AU$16-AT24+1)*AT$21*AT$22</f>
        <v>3.270817067097851</v>
      </c>
      <c r="AV24" s="304">
        <v>2</v>
      </c>
      <c r="AW24" s="303">
        <f>($AW$16-AV24+1)*AV$21*AV$22</f>
        <v>2.7256808892482094</v>
      </c>
      <c r="AX24" s="304">
        <v>2</v>
      </c>
      <c r="AY24" s="303">
        <f>($AY$16-AX24+1)*AX$21*AX$22</f>
        <v>2.7256808892482094</v>
      </c>
      <c r="AZ24" s="306">
        <v>2</v>
      </c>
      <c r="BA24" s="307">
        <f>($BA$16-AZ24+1)*AZ$21*AZ$22</f>
        <v>2.7256808892482094</v>
      </c>
      <c r="BB24" s="329">
        <v>3</v>
      </c>
      <c r="BC24" s="312">
        <f aca="true" t="shared" si="0" ref="BC24:BC34">($BC$16-BB24+1)*BB$21*BB$22</f>
        <v>21.946495324829908</v>
      </c>
      <c r="BD24" s="314">
        <v>1</v>
      </c>
      <c r="BE24" s="312">
        <f>($BE$16-BD24+1)*BD$21*BD$22</f>
        <v>47.05474983885022</v>
      </c>
      <c r="BF24" s="321">
        <v>6</v>
      </c>
      <c r="BG24" s="312">
        <f>($BG$16-BF24+1)*BF$21*BF$22</f>
        <v>12.947613390234968</v>
      </c>
      <c r="BH24" s="306">
        <v>2</v>
      </c>
      <c r="BI24" s="312">
        <f>($BI$16-BH24+1)*BH$21*BH$22</f>
        <v>18.496590557478527</v>
      </c>
      <c r="BJ24" s="313">
        <v>4</v>
      </c>
      <c r="BK24" s="312">
        <f>($BK$16-BJ24+1)*BJ$21*BJ$22</f>
        <v>30.909639748564178</v>
      </c>
      <c r="BL24" s="306">
        <v>2</v>
      </c>
      <c r="BM24" s="303">
        <f>($BM$16-BL24+1)*BL$21*BL$22</f>
        <v>26.999999999999993</v>
      </c>
      <c r="BN24" s="375">
        <v>4</v>
      </c>
      <c r="BO24" s="303">
        <f aca="true" t="shared" si="1" ref="BO24:BO29">($BO$16-BN24+1)*BN$21*BN$22</f>
        <v>9.524406311809196</v>
      </c>
      <c r="BP24" s="359">
        <v>4</v>
      </c>
      <c r="BQ24" s="307">
        <f aca="true" t="shared" si="2" ref="BQ24:BQ30">($BQ$16-BP24+1)*BP$21*BP$22</f>
        <v>11.837817956786257</v>
      </c>
      <c r="BR24" s="374">
        <v>6</v>
      </c>
      <c r="BS24" s="229">
        <f>($BS$16-BR24+1)*BR$21*BR$22</f>
        <v>14.717928977693441</v>
      </c>
      <c r="BT24" s="329">
        <v>3</v>
      </c>
      <c r="BU24" s="229">
        <f aca="true" t="shared" si="3" ref="BU24:BU35">($BU$16-BT24+1)*BT$21*BT$22</f>
        <v>17.59344659593913</v>
      </c>
      <c r="BV24" s="321">
        <v>5</v>
      </c>
      <c r="BW24" s="229">
        <f aca="true" t="shared" si="4" ref="BW24:BW35">($BW$16-BV24+1)*BV$21*BV$22</f>
        <v>9.603123983298932</v>
      </c>
      <c r="BX24" s="306">
        <v>2</v>
      </c>
      <c r="BY24" s="229">
        <f>($BY$16-BX24+1)*BX$21*BX$22</f>
        <v>13.24829416748612</v>
      </c>
      <c r="BZ24" s="329">
        <v>3</v>
      </c>
      <c r="CA24" s="229">
        <f>($CA$16-BZ24+1)*BZ$21*BZ$22</f>
        <v>11.055453311774745</v>
      </c>
      <c r="CB24" s="306">
        <v>2</v>
      </c>
      <c r="CC24" s="229">
        <f>($CC$16-CB24+1)*CB$21*CB$22</f>
        <v>13.868094445357432</v>
      </c>
      <c r="CD24" s="306">
        <v>2</v>
      </c>
      <c r="CE24" s="357">
        <f>($CE$16-CD24+1)*CD$21*CD$22</f>
        <v>14.010445537876379</v>
      </c>
      <c r="CF24" s="221">
        <v>1</v>
      </c>
      <c r="CG24" s="219">
        <f>($CG$16-CF24+1)*CF$21*CF$22</f>
        <v>4.5243128490669555</v>
      </c>
      <c r="CH24" s="321">
        <v>4</v>
      </c>
      <c r="CI24" s="357">
        <f aca="true" t="shared" si="5" ref="CI24:CI30">($CI$16-CH24+1)*CH$21*CH$22</f>
        <v>11.552132512298394</v>
      </c>
      <c r="CJ24" s="320">
        <v>3</v>
      </c>
      <c r="CK24" s="219">
        <f>($CK$16-CJ24+1)*CJ$21*CJ$22</f>
        <v>16.90722238363271</v>
      </c>
      <c r="CL24" s="314">
        <v>1</v>
      </c>
      <c r="CM24" s="357">
        <f>($CG$16-CL24+1)*CL$21*CL$22</f>
        <v>4.5243128490669555</v>
      </c>
      <c r="CN24" s="221"/>
      <c r="CO24" s="360">
        <v>8.61</v>
      </c>
      <c r="CP24" s="341">
        <f>E24+G24+I24+K24+M24+O24+Q24+S24+U24+W24+Y24+AA24+AC24+AE24+AG24+AI24+AK24+AM24+AO24+AQ24+AS24+AU24+AW24+AY24+BA24+BC24+BE24+BG24+BI24+BK24+BM24+BO24+BQ24+BS24+BU24+BW24+BY24+CA24+CC24+CE24+CG24+CI24+CK24+CM24+CO24</f>
        <v>490.4692749002804</v>
      </c>
      <c r="CQ24" s="173">
        <f>RANK(CP24,CP$24:CP$46)</f>
        <v>1</v>
      </c>
      <c r="CR24" s="56" t="s">
        <v>4</v>
      </c>
      <c r="CS24" s="35"/>
    </row>
    <row r="25" spans="1:111" s="40" customFormat="1" ht="12.75">
      <c r="A25" s="346">
        <v>2</v>
      </c>
      <c r="B25" s="5" t="s">
        <v>20</v>
      </c>
      <c r="C25" s="343" t="s">
        <v>44</v>
      </c>
      <c r="D25" s="53"/>
      <c r="E25" s="237"/>
      <c r="F25" s="136"/>
      <c r="G25" s="136"/>
      <c r="H25" s="81"/>
      <c r="I25" s="46"/>
      <c r="J25" s="145">
        <v>3</v>
      </c>
      <c r="K25" s="158">
        <f>($K$16-J25+1)*J$21*J$22</f>
        <v>19.687702220145113</v>
      </c>
      <c r="L25" s="223">
        <v>2</v>
      </c>
      <c r="M25" s="52">
        <f>(M$16-L25+1)*L$21*L$22</f>
        <v>3.877982442057391</v>
      </c>
      <c r="N25" s="33">
        <v>2</v>
      </c>
      <c r="O25" s="82">
        <f>($O$16-N25+1)*N$21*N$22</f>
        <v>6.155913408036109</v>
      </c>
      <c r="P25" s="15">
        <v>5</v>
      </c>
      <c r="Q25" s="82">
        <f>($Q$16-P25+1)*P$21*P$22</f>
        <v>3.0779567040180544</v>
      </c>
      <c r="R25" s="223">
        <v>2</v>
      </c>
      <c r="S25" s="46">
        <f>($Q$16-R25+1)*R$21*R$22</f>
        <v>6.155913408036109</v>
      </c>
      <c r="T25" s="52"/>
      <c r="U25" s="160"/>
      <c r="V25" s="162"/>
      <c r="W25" s="150"/>
      <c r="X25" s="52"/>
      <c r="Y25" s="160"/>
      <c r="Z25" s="162"/>
      <c r="AA25" s="150"/>
      <c r="AB25" s="52"/>
      <c r="AC25" s="160"/>
      <c r="AD25" s="162"/>
      <c r="AE25" s="150"/>
      <c r="AF25" s="52"/>
      <c r="AG25" s="160"/>
      <c r="AH25" s="162"/>
      <c r="AI25" s="136"/>
      <c r="AJ25" s="113">
        <v>3</v>
      </c>
      <c r="AK25" s="46">
        <f>($AK$16-AJ25+1)*AJ$21*AJ$22</f>
        <v>5.494628364255993</v>
      </c>
      <c r="AL25" s="139"/>
      <c r="AM25" s="82"/>
      <c r="AN25" s="139"/>
      <c r="AO25" s="52"/>
      <c r="AP25" s="33">
        <v>2</v>
      </c>
      <c r="AQ25" s="103">
        <f>($AQ$16-AP25+1)*AP$21*AP$22</f>
        <v>2.7256808892482094</v>
      </c>
      <c r="AR25" s="171">
        <v>1</v>
      </c>
      <c r="AS25" s="103">
        <f>($AS$16-AR25+1)*AR$21*AR$22</f>
        <v>3.270817067097851</v>
      </c>
      <c r="AT25" s="27">
        <v>2</v>
      </c>
      <c r="AU25" s="103">
        <f>($AU$16-AT25+1)*AT$21*AT$22</f>
        <v>2.7256808892482094</v>
      </c>
      <c r="AV25" s="171">
        <v>1</v>
      </c>
      <c r="AW25" s="103">
        <f>($AW$16-AV25+1)*AV$21*AV$22</f>
        <v>3.270817067097851</v>
      </c>
      <c r="AX25" s="114">
        <v>3</v>
      </c>
      <c r="AY25" s="103">
        <f>($AY$16-AX25+1)*AX$21*AX$22</f>
        <v>2.1805447113985674</v>
      </c>
      <c r="AZ25" s="298">
        <v>1</v>
      </c>
      <c r="BA25" s="177">
        <f>($BA$16-AZ25+1)*AZ$21*AZ$22</f>
        <v>3.270817067097851</v>
      </c>
      <c r="BB25" s="298">
        <v>1</v>
      </c>
      <c r="BC25" s="98">
        <f t="shared" si="0"/>
        <v>25.60424454563489</v>
      </c>
      <c r="BD25" s="223">
        <v>2</v>
      </c>
      <c r="BE25" s="98">
        <f>($BE$16-BD25+1)*BD$21*BD$22</f>
        <v>43.69369627893235</v>
      </c>
      <c r="BF25" s="149">
        <v>5</v>
      </c>
      <c r="BG25" s="98">
        <f aca="true" t="shared" si="6" ref="BG25:BG36">($BG$16-BF25+1)*BF$21*BF$22</f>
        <v>14.79727244598282</v>
      </c>
      <c r="BH25" s="298">
        <v>1</v>
      </c>
      <c r="BI25" s="98">
        <f aca="true" t="shared" si="7" ref="BI25:BI34">($BI$16-BH25+1)*BH$21*BH$22</f>
        <v>20.34624961322638</v>
      </c>
      <c r="BJ25" s="171">
        <v>1</v>
      </c>
      <c r="BK25" s="98">
        <f aca="true" t="shared" si="8" ref="BK25:BK34">($BK$16-BJ25+1)*BJ$21*BJ$22</f>
        <v>40.18253167313343</v>
      </c>
      <c r="BL25" s="298">
        <v>1</v>
      </c>
      <c r="BM25" s="103">
        <f aca="true" t="shared" si="9" ref="BM25:BM34">($BM$16-BL25+1)*BL$21*BL$22</f>
        <v>29.249999999999993</v>
      </c>
      <c r="BN25" s="33">
        <v>2</v>
      </c>
      <c r="BO25" s="98">
        <f t="shared" si="1"/>
        <v>11.429287574171035</v>
      </c>
      <c r="BP25" s="223">
        <v>2</v>
      </c>
      <c r="BQ25" s="177">
        <f t="shared" si="2"/>
        <v>14.79727244598282</v>
      </c>
      <c r="BR25" s="220">
        <v>1</v>
      </c>
      <c r="BS25" s="82">
        <f aca="true" t="shared" si="10" ref="BS25:BS40">($BS$16-BR25+1)*BR$21*BR$22</f>
        <v>22.076893466540163</v>
      </c>
      <c r="BT25" s="39">
        <v>7</v>
      </c>
      <c r="BU25" s="82">
        <f t="shared" si="3"/>
        <v>11.728964397292755</v>
      </c>
      <c r="BV25" s="39">
        <v>4</v>
      </c>
      <c r="BW25" s="82">
        <f t="shared" si="4"/>
        <v>10.563436381628824</v>
      </c>
      <c r="BX25" s="220">
        <v>1</v>
      </c>
      <c r="BY25" s="82">
        <f>($BY$16-BX25+1)*BX$21*BX$22</f>
        <v>14.267393718831208</v>
      </c>
      <c r="BZ25" s="220">
        <v>1</v>
      </c>
      <c r="CA25" s="82">
        <f aca="true" t="shared" si="11" ref="CA25:CA37">($CA$16-BZ25+1)*BZ$21*BZ$22</f>
        <v>13.065535732097425</v>
      </c>
      <c r="CB25" s="220">
        <v>1</v>
      </c>
      <c r="CC25" s="82">
        <f aca="true" t="shared" si="12" ref="CC25:CC40">($CC$16-CB25+1)*CB$21*CB$22</f>
        <v>14.85867262002582</v>
      </c>
      <c r="CD25" s="220">
        <v>1</v>
      </c>
      <c r="CE25" s="52">
        <f aca="true" t="shared" si="13" ref="CE25:CE40">($CE$16-CD25+1)*CD$21*CD$22</f>
        <v>15.011191647724692</v>
      </c>
      <c r="CF25" s="368">
        <v>3</v>
      </c>
      <c r="CG25" s="46">
        <f>($CG$16-CF25+1)*CF$21*CF$22</f>
        <v>3.2316520350478255</v>
      </c>
      <c r="CH25" s="220">
        <v>1</v>
      </c>
      <c r="CI25" s="52">
        <f t="shared" si="5"/>
        <v>15.884182204410292</v>
      </c>
      <c r="CJ25" s="81">
        <v>1</v>
      </c>
      <c r="CK25" s="46">
        <f>($CK$16-CJ25+1)*CJ$21*CJ$22</f>
        <v>23.670111337085793</v>
      </c>
      <c r="CL25" s="223">
        <v>2</v>
      </c>
      <c r="CM25" s="52">
        <f>($CG$16-CL25+1)*CL$21*CL$22</f>
        <v>3.877982442057391</v>
      </c>
      <c r="CN25" s="81"/>
      <c r="CO25" s="158"/>
      <c r="CP25" s="341">
        <f aca="true" t="shared" si="14" ref="CP25:CP43">E25+G25+I25+K25+M25+O25+Q25+S25+U25+W25+Y25+AA25+AC25+AE25+AG25+AI25+AK25+AM25+AO25+AQ25+AS25+AU25+AW25+AY25+BA25+BC25+BE25+BG25+BI25+BK25+BM25+BO25+BQ25+BS25+BU25+BW25+BY25+CA25+CC25+CE25+CG25+CI25+CK25+CM25+CO25</f>
        <v>410.2310247975433</v>
      </c>
      <c r="CQ25" s="210">
        <f>RANK(CP25,CP$24:CP$451)</f>
        <v>2</v>
      </c>
      <c r="CR25" s="56" t="s">
        <v>20</v>
      </c>
      <c r="CS25" s="35"/>
      <c r="DG25" s="125"/>
    </row>
    <row r="26" spans="1:111" s="40" customFormat="1" ht="12.75">
      <c r="A26" s="346">
        <v>3</v>
      </c>
      <c r="B26" s="7" t="s">
        <v>10</v>
      </c>
      <c r="C26" s="350" t="s">
        <v>44</v>
      </c>
      <c r="D26" s="184">
        <v>2</v>
      </c>
      <c r="E26" s="84">
        <f>($E$16-D26+1)*D$21*D$22</f>
        <v>0.9524406311809196</v>
      </c>
      <c r="F26" s="225">
        <v>1</v>
      </c>
      <c r="G26" s="140">
        <f>($G$16-F26+1)*F$21*F$22</f>
        <v>1.4286609467713793</v>
      </c>
      <c r="H26" s="184">
        <v>2</v>
      </c>
      <c r="I26" s="49">
        <f>($I$16-H26+1)*H$21*H$22</f>
        <v>2.7473141821279965</v>
      </c>
      <c r="J26" s="95">
        <v>2</v>
      </c>
      <c r="K26" s="49">
        <f>($K$16-J26+1)*J$21*J$22</f>
        <v>22.50023110873727</v>
      </c>
      <c r="L26" s="225">
        <v>1</v>
      </c>
      <c r="M26" s="9">
        <f>(M$16-L26+1)*L$21*L$22</f>
        <v>4.5243128490669555</v>
      </c>
      <c r="N26" s="156">
        <v>1</v>
      </c>
      <c r="O26" s="84">
        <f>($Q$16-N26+1)*N$21*N$22</f>
        <v>7.1818989760421275</v>
      </c>
      <c r="P26" s="172">
        <v>2</v>
      </c>
      <c r="Q26" s="84">
        <f>($Q$16-P26+1)*P$21*P$22</f>
        <v>6.155913408036109</v>
      </c>
      <c r="R26" s="139">
        <v>3</v>
      </c>
      <c r="S26" s="46">
        <f>($Q$16-R26+1)*R$21*R$22</f>
        <v>5.12992784003009</v>
      </c>
      <c r="T26" s="8"/>
      <c r="U26" s="9"/>
      <c r="V26" s="163"/>
      <c r="W26" s="84"/>
      <c r="X26" s="7"/>
      <c r="Y26" s="9"/>
      <c r="Z26" s="163"/>
      <c r="AA26" s="84"/>
      <c r="AB26" s="8"/>
      <c r="AC26" s="9"/>
      <c r="AD26" s="163"/>
      <c r="AE26" s="84"/>
      <c r="AF26" s="8"/>
      <c r="AG26" s="9"/>
      <c r="AH26" s="163"/>
      <c r="AI26" s="9"/>
      <c r="AJ26" s="34" t="s">
        <v>55</v>
      </c>
      <c r="AK26" s="46">
        <f>AJ$21*AJ$22*5</f>
        <v>3.434142727659996</v>
      </c>
      <c r="AL26" s="265"/>
      <c r="AM26" s="84"/>
      <c r="AN26" s="39"/>
      <c r="AO26" s="9"/>
      <c r="AP26" s="207">
        <v>3</v>
      </c>
      <c r="AQ26" s="132">
        <f>($AQ$16-AP26+1)*AP$21*AP$22</f>
        <v>2.1805447113985674</v>
      </c>
      <c r="AR26" s="207">
        <v>3</v>
      </c>
      <c r="AS26" s="132">
        <f>($AS$16-AR26+1)*AR$21*AR$22</f>
        <v>2.1805447113985674</v>
      </c>
      <c r="AT26" s="207">
        <v>3</v>
      </c>
      <c r="AU26" s="132">
        <f>($AU$16-AT26+1)*AT$21*AT$22</f>
        <v>2.1805447113985674</v>
      </c>
      <c r="AV26" s="207">
        <v>3</v>
      </c>
      <c r="AW26" s="132">
        <f>($AW$16-AV26+1)*AV$21*AV$22</f>
        <v>2.1805447113985674</v>
      </c>
      <c r="AX26" s="302">
        <v>1</v>
      </c>
      <c r="AY26" s="132">
        <f>($AY$16-AX26+1)*AX$21*AX$22</f>
        <v>3.270817067097851</v>
      </c>
      <c r="AZ26" s="115">
        <v>3</v>
      </c>
      <c r="BA26" s="308">
        <f>($BA$16-AZ26+1)*AZ$21*AZ$22</f>
        <v>2.1805447113985674</v>
      </c>
      <c r="BB26" s="195">
        <v>2</v>
      </c>
      <c r="BC26" s="135">
        <f t="shared" si="0"/>
        <v>23.775369935232398</v>
      </c>
      <c r="BD26" s="315" t="s">
        <v>55</v>
      </c>
      <c r="BE26" s="135">
        <f>BD$21*BD$22*2</f>
        <v>6.722107119835746</v>
      </c>
      <c r="BF26" s="195">
        <v>2</v>
      </c>
      <c r="BG26" s="135">
        <f t="shared" si="6"/>
        <v>20.34624961322638</v>
      </c>
      <c r="BH26" s="280">
        <v>5</v>
      </c>
      <c r="BI26" s="135">
        <f t="shared" si="7"/>
        <v>12.947613390234968</v>
      </c>
      <c r="BJ26" s="163">
        <v>5</v>
      </c>
      <c r="BK26" s="135">
        <f t="shared" si="8"/>
        <v>27.81867577370776</v>
      </c>
      <c r="BL26" s="280">
        <v>9</v>
      </c>
      <c r="BM26" s="132">
        <f t="shared" si="9"/>
        <v>11.249999999999998</v>
      </c>
      <c r="BN26" s="376">
        <v>1</v>
      </c>
      <c r="BO26" s="132">
        <f t="shared" si="1"/>
        <v>12.381728205351955</v>
      </c>
      <c r="BP26" s="325">
        <v>5</v>
      </c>
      <c r="BQ26" s="308">
        <f>($BQ$16-BP26+1)*BP$21*BP$22</f>
        <v>10.358090712187975</v>
      </c>
      <c r="BR26" s="280">
        <v>11</v>
      </c>
      <c r="BS26" s="84">
        <f t="shared" si="10"/>
        <v>7.358964488846721</v>
      </c>
      <c r="BT26" s="265">
        <v>5</v>
      </c>
      <c r="BU26" s="84">
        <f t="shared" si="3"/>
        <v>14.661205496615944</v>
      </c>
      <c r="BV26" s="225">
        <v>1</v>
      </c>
      <c r="BW26" s="84">
        <f t="shared" si="4"/>
        <v>13.444373576618503</v>
      </c>
      <c r="BX26" s="280">
        <v>4</v>
      </c>
      <c r="BY26" s="84">
        <f>($BY$16-BX26+1)*BX$21*BX$22</f>
        <v>11.210095064795949</v>
      </c>
      <c r="BZ26" s="265">
        <v>4</v>
      </c>
      <c r="CA26" s="84">
        <f t="shared" si="11"/>
        <v>10.050412101613404</v>
      </c>
      <c r="CB26" s="293">
        <v>3</v>
      </c>
      <c r="CC26" s="84">
        <f t="shared" si="12"/>
        <v>12.877516270689043</v>
      </c>
      <c r="CD26" s="293">
        <v>3</v>
      </c>
      <c r="CE26" s="9">
        <f t="shared" si="13"/>
        <v>13.009699428028066</v>
      </c>
      <c r="CF26" s="147">
        <v>4</v>
      </c>
      <c r="CG26" s="49">
        <f>($CG$16-CF26+1)*CF$21*CF$22</f>
        <v>2.5853216280382605</v>
      </c>
      <c r="CH26" s="280">
        <v>6</v>
      </c>
      <c r="CI26" s="9">
        <f>($CI$16-CH26+1)*CH$21*CH$22</f>
        <v>8.664099384223796</v>
      </c>
      <c r="CJ26" s="147"/>
      <c r="CK26" s="49"/>
      <c r="CL26" s="195"/>
      <c r="CM26" s="9"/>
      <c r="CN26" s="133"/>
      <c r="CO26" s="49">
        <v>3.58</v>
      </c>
      <c r="CP26" s="111">
        <f t="shared" si="14"/>
        <v>291.2699054829904</v>
      </c>
      <c r="CQ26" s="331">
        <f aca="true" t="shared" si="15" ref="CQ26:CQ43">RANK(CP26,CP$24:CP$46)</f>
        <v>3</v>
      </c>
      <c r="CR26" s="208" t="s">
        <v>10</v>
      </c>
      <c r="CS26" s="35"/>
      <c r="CT26" s="102"/>
      <c r="DG26" s="125"/>
    </row>
    <row r="27" spans="1:97" s="40" customFormat="1" ht="12.75">
      <c r="A27" s="48">
        <v>4</v>
      </c>
      <c r="B27" s="5" t="s">
        <v>28</v>
      </c>
      <c r="C27" s="343" t="s">
        <v>44</v>
      </c>
      <c r="D27" s="35"/>
      <c r="E27" s="52"/>
      <c r="F27" s="148"/>
      <c r="G27" s="52"/>
      <c r="H27" s="34"/>
      <c r="I27" s="46"/>
      <c r="J27" s="34">
        <v>8</v>
      </c>
      <c r="K27" s="46">
        <f>($K$16-J27+1)*J$21*J$22</f>
        <v>5.625057777184318</v>
      </c>
      <c r="M27" s="123"/>
      <c r="N27" s="275"/>
      <c r="O27" s="261"/>
      <c r="P27" s="262"/>
      <c r="Q27" s="261"/>
      <c r="R27" s="230"/>
      <c r="S27" s="285"/>
      <c r="U27" s="52"/>
      <c r="V27" s="267"/>
      <c r="W27" s="232"/>
      <c r="Y27" s="52"/>
      <c r="Z27" s="148"/>
      <c r="AA27" s="82"/>
      <c r="AC27" s="52"/>
      <c r="AD27" s="148"/>
      <c r="AE27" s="82"/>
      <c r="AG27" s="52"/>
      <c r="AH27" s="148"/>
      <c r="AI27" s="52"/>
      <c r="AJ27" s="284"/>
      <c r="AK27" s="285"/>
      <c r="AL27" s="272"/>
      <c r="AM27" s="261"/>
      <c r="AN27" s="272"/>
      <c r="AO27" s="272"/>
      <c r="AP27" s="35"/>
      <c r="AQ27" s="46"/>
      <c r="AR27" s="5"/>
      <c r="AS27" s="103"/>
      <c r="AT27" s="5"/>
      <c r="AU27" s="46"/>
      <c r="AV27" s="5"/>
      <c r="AW27" s="52"/>
      <c r="AX27" s="5"/>
      <c r="AY27" s="82"/>
      <c r="BA27" s="46"/>
      <c r="BB27" s="323">
        <v>5</v>
      </c>
      <c r="BC27" s="300">
        <f>($BC$16-BB27+1)*BB$21*BB$22</f>
        <v>18.288746104024924</v>
      </c>
      <c r="BD27" s="322">
        <v>3</v>
      </c>
      <c r="BE27" s="300">
        <f>($BE$16-BD27+1)*BD$21*BD$22</f>
        <v>40.33264271901448</v>
      </c>
      <c r="BF27" s="322">
        <v>3</v>
      </c>
      <c r="BG27" s="300">
        <f>($BG$16-BF27+1)*BF$21*BF$22</f>
        <v>18.496590557478527</v>
      </c>
      <c r="BH27" s="322">
        <v>3</v>
      </c>
      <c r="BI27" s="300">
        <f>($BI$16-BH27+1)*BH$21*BH$22</f>
        <v>16.646931501730673</v>
      </c>
      <c r="BJ27" s="266">
        <v>3</v>
      </c>
      <c r="BK27" s="300">
        <f>($BK$16-BJ27+1)*BJ$21*BJ$22</f>
        <v>34.000603723420596</v>
      </c>
      <c r="BL27" s="322">
        <v>3</v>
      </c>
      <c r="BM27" s="373">
        <f>($BM$16-BL27+1)*BL$21*BL$22</f>
        <v>24.749999999999996</v>
      </c>
      <c r="BN27" s="377">
        <v>11</v>
      </c>
      <c r="BO27" s="103">
        <f t="shared" si="1"/>
        <v>2.8573218935427587</v>
      </c>
      <c r="BP27" s="170">
        <v>9</v>
      </c>
      <c r="BQ27" s="177">
        <f>($BQ$16-BP27+1)*BP$21*BP$22</f>
        <v>4.439181733794847</v>
      </c>
      <c r="BR27" s="139">
        <v>3</v>
      </c>
      <c r="BS27" s="82">
        <f>($BS$16-BR27+1)*BR$21*BR$22</f>
        <v>19.133307671001475</v>
      </c>
      <c r="BT27" s="39">
        <v>6</v>
      </c>
      <c r="BU27" s="82">
        <f t="shared" si="3"/>
        <v>13.19508494695435</v>
      </c>
      <c r="BV27" s="223">
        <v>2</v>
      </c>
      <c r="BW27" s="82">
        <f t="shared" si="4"/>
        <v>12.484061178288611</v>
      </c>
      <c r="BX27" s="39">
        <v>9</v>
      </c>
      <c r="BY27" s="82">
        <f>($BY$16-BX27+1)*BX$21*BX$22</f>
        <v>6.114597308070517</v>
      </c>
      <c r="BZ27" s="223">
        <v>2</v>
      </c>
      <c r="CA27" s="82">
        <f>($CA$16-BZ27+1)*BZ$21*BZ$22</f>
        <v>12.060494521936086</v>
      </c>
      <c r="CB27" s="39">
        <v>10</v>
      </c>
      <c r="CC27" s="82">
        <f>($CC$16-CB27+1)*CB$21*CB$22</f>
        <v>5.943469048010328</v>
      </c>
      <c r="CD27" s="39">
        <v>5</v>
      </c>
      <c r="CE27" s="52">
        <f>($CE$16-CD27+1)*CD$21*CD$22</f>
        <v>11.008207208331442</v>
      </c>
      <c r="CF27" s="34"/>
      <c r="CG27" s="46"/>
      <c r="CH27" s="139">
        <v>3</v>
      </c>
      <c r="CI27" s="52">
        <f>($CI$16-CH27+1)*CH$21*CH$22</f>
        <v>12.996149076335694</v>
      </c>
      <c r="CJ27" s="33">
        <v>2</v>
      </c>
      <c r="CK27" s="46">
        <f>($CK$16-CJ27+1)*CJ$21*CJ$22</f>
        <v>20.28866686035925</v>
      </c>
      <c r="CL27" s="39">
        <v>5</v>
      </c>
      <c r="CM27" s="52">
        <f>($CG$16-CL27+1)*CL$21*CL$22</f>
        <v>1.9389912210286955</v>
      </c>
      <c r="CN27" s="34"/>
      <c r="CO27" s="118"/>
      <c r="CP27" s="341">
        <f>E27+G27+I27+K27+M27+O27+Q27+S27+U27+W27+Y27+AA27+AC27+AE27+AG27+AI27+AK27+AM27+AO27+AQ27+AS27+AU27+AW27+AY27+BA27+BC27+BE27+BG27+BI27+BK27+BM27+BO27+BQ27+BS27+BU27+BW27+BY27+CA27+CC27+CE27+CG27+CI27+CK27+CM27+CO27</f>
        <v>280.6001050505075</v>
      </c>
      <c r="CQ27" s="159">
        <f t="shared" si="15"/>
        <v>4</v>
      </c>
      <c r="CR27" s="56" t="s">
        <v>28</v>
      </c>
      <c r="CS27" s="35"/>
    </row>
    <row r="28" spans="1:111" s="40" customFormat="1" ht="12.75">
      <c r="A28" s="48">
        <v>5</v>
      </c>
      <c r="B28" s="5" t="s">
        <v>19</v>
      </c>
      <c r="C28" s="343" t="s">
        <v>44</v>
      </c>
      <c r="D28" s="53"/>
      <c r="E28" s="237"/>
      <c r="F28" s="136"/>
      <c r="G28" s="136"/>
      <c r="H28" s="34"/>
      <c r="I28" s="46"/>
      <c r="J28" s="34"/>
      <c r="K28" s="47"/>
      <c r="N28" s="146"/>
      <c r="O28" s="82"/>
      <c r="P28" s="52"/>
      <c r="Q28" s="82"/>
      <c r="R28" s="149"/>
      <c r="S28" s="46"/>
      <c r="T28" s="52"/>
      <c r="U28" s="237"/>
      <c r="V28" s="136"/>
      <c r="W28" s="150"/>
      <c r="X28" s="52"/>
      <c r="Y28" s="237"/>
      <c r="Z28" s="136"/>
      <c r="AA28" s="150"/>
      <c r="AB28" s="52"/>
      <c r="AC28" s="237"/>
      <c r="AD28" s="136"/>
      <c r="AE28" s="150"/>
      <c r="AF28" s="52"/>
      <c r="AG28" s="237"/>
      <c r="AH28" s="136"/>
      <c r="AI28" s="136"/>
      <c r="AJ28" s="53"/>
      <c r="AK28" s="46"/>
      <c r="AL28" s="223">
        <v>2</v>
      </c>
      <c r="AM28" s="52">
        <f>($AM$16-AL28+1)*AL$21*AL$22</f>
        <v>3.9311120913133446</v>
      </c>
      <c r="AN28" s="220">
        <v>1</v>
      </c>
      <c r="AO28" s="52">
        <f>($AO$16-AN28+1)*AN$21*AN$22</f>
        <v>3.5716523669284483</v>
      </c>
      <c r="AP28" s="386"/>
      <c r="AQ28" s="103"/>
      <c r="AR28" s="137"/>
      <c r="AS28" s="103"/>
      <c r="AT28" s="137"/>
      <c r="AU28" s="103"/>
      <c r="AV28" s="137"/>
      <c r="AW28" s="103"/>
      <c r="AX28" s="137"/>
      <c r="AY28" s="98"/>
      <c r="AZ28" s="160"/>
      <c r="BA28" s="177"/>
      <c r="BB28" s="149">
        <v>4</v>
      </c>
      <c r="BC28" s="98">
        <f>($BC$16-BB28+1)*BB$21*BB$22</f>
        <v>20.117620714427417</v>
      </c>
      <c r="BD28" s="149">
        <v>4</v>
      </c>
      <c r="BE28" s="98">
        <f>($BE$16-BD28+1)*BD$21*BD$22</f>
        <v>36.9715891590966</v>
      </c>
      <c r="BF28" s="149">
        <v>4</v>
      </c>
      <c r="BG28" s="98">
        <f>($BG$16-BF28+1)*BF$21*BF$22</f>
        <v>16.646931501730673</v>
      </c>
      <c r="BH28" s="149">
        <v>8</v>
      </c>
      <c r="BI28" s="98">
        <f>($BI$16-BH28+1)*BH$21*BH$22</f>
        <v>7.39863622299141</v>
      </c>
      <c r="BJ28" s="27">
        <v>2</v>
      </c>
      <c r="BK28" s="98">
        <f>($BK$16-BJ28+1)*BJ$21*BJ$22</f>
        <v>37.09156769827701</v>
      </c>
      <c r="BL28" s="149">
        <v>4</v>
      </c>
      <c r="BM28" s="103">
        <f>($BM$16-BL28+1)*BL$21*BL$22</f>
        <v>22.499999999999996</v>
      </c>
      <c r="BN28" s="113">
        <v>3</v>
      </c>
      <c r="BO28" s="103">
        <f t="shared" si="1"/>
        <v>10.476846942990116</v>
      </c>
      <c r="BP28" s="165">
        <v>7</v>
      </c>
      <c r="BQ28" s="177">
        <f>($BQ$16-BP28+1)*BP$21*BP$22</f>
        <v>7.39863622299141</v>
      </c>
      <c r="BR28" s="39">
        <v>9</v>
      </c>
      <c r="BS28" s="82">
        <f>($BS$16-BR28+1)*BR$21*BR$22</f>
        <v>10.30255028438541</v>
      </c>
      <c r="BT28" s="220">
        <v>1</v>
      </c>
      <c r="BU28" s="82">
        <f t="shared" si="3"/>
        <v>20.52568769526232</v>
      </c>
      <c r="BV28" s="39">
        <v>6</v>
      </c>
      <c r="BW28" s="82">
        <f t="shared" si="4"/>
        <v>8.642811584969039</v>
      </c>
      <c r="BX28" s="39">
        <v>11</v>
      </c>
      <c r="BY28" s="82">
        <f>($BY$16-BX28+1)*BX$21*BX$22</f>
        <v>4.076398205380345</v>
      </c>
      <c r="BZ28" s="39">
        <v>10</v>
      </c>
      <c r="CA28" s="82">
        <f>($CA$16-BZ28+1)*BZ$21*BZ$22</f>
        <v>4.020164840645362</v>
      </c>
      <c r="CB28" s="39">
        <v>8</v>
      </c>
      <c r="CC28" s="82">
        <f>($CC$16-CB28+1)*CB$21*CB$22</f>
        <v>7.9246253973471035</v>
      </c>
      <c r="CD28" s="39">
        <v>4</v>
      </c>
      <c r="CE28" s="52">
        <f>($CE$16-CD28+1)*CD$21*CD$22</f>
        <v>12.008953318179753</v>
      </c>
      <c r="CF28" s="34"/>
      <c r="CG28" s="46"/>
      <c r="CH28" s="39">
        <v>10</v>
      </c>
      <c r="CI28" s="52">
        <f>($CI$16-CH28+1)*CH$21*CH$22</f>
        <v>2.8880331280745986</v>
      </c>
      <c r="CJ28" s="146"/>
      <c r="CK28" s="46"/>
      <c r="CL28" s="39"/>
      <c r="CM28" s="52"/>
      <c r="CN28" s="34"/>
      <c r="CO28" s="158"/>
      <c r="CP28" s="341">
        <f>E28+G28+I28+K28+M28+O28+Q28+S28+U28+W28+Y28+AA28+AC28+AE28+AG28+AI28+AK28+AM28+AO28+AQ28+AS28+AU28+AW28+AY28+BA28+BC28+BE28+BG28+BI28+BK28+BM28+BO28+BQ28+BS28+BU28+BW28+BY28+CA28+CC28+CE28+CG28+CI28+CK28+CM28+CO28</f>
        <v>236.49381737499033</v>
      </c>
      <c r="CQ28" s="159">
        <f t="shared" si="15"/>
        <v>5</v>
      </c>
      <c r="CR28" s="157" t="s">
        <v>19</v>
      </c>
      <c r="CS28" s="35"/>
      <c r="DG28" s="125"/>
    </row>
    <row r="29" spans="1:111" s="40" customFormat="1" ht="12.75">
      <c r="A29" s="48">
        <v>6</v>
      </c>
      <c r="B29" s="100" t="s">
        <v>15</v>
      </c>
      <c r="C29" s="351" t="s">
        <v>44</v>
      </c>
      <c r="D29" s="35"/>
      <c r="E29" s="82"/>
      <c r="F29" s="149"/>
      <c r="G29" s="52"/>
      <c r="H29" s="35"/>
      <c r="I29" s="47"/>
      <c r="J29" s="146">
        <v>6</v>
      </c>
      <c r="K29" s="46">
        <f>($K$16-J29+1)*J$21*J$22</f>
        <v>11.250115554368636</v>
      </c>
      <c r="L29" s="39">
        <v>6</v>
      </c>
      <c r="M29" s="52">
        <f>(M$16-L29+1)*L$21*L$22</f>
        <v>1.2926608140191302</v>
      </c>
      <c r="N29" s="34">
        <v>4</v>
      </c>
      <c r="O29" s="82">
        <f>($Q$16-N29+1)*N$21*N$22</f>
        <v>4.103942272024073</v>
      </c>
      <c r="P29" s="347">
        <v>1</v>
      </c>
      <c r="Q29" s="82">
        <f>($Q$16-P29+1)*P$21*P$22</f>
        <v>7.1818989760421275</v>
      </c>
      <c r="R29" s="15">
        <v>5</v>
      </c>
      <c r="S29" s="46">
        <f>($Q$16-R29+1)*R$21*R$22</f>
        <v>3.0779567040180544</v>
      </c>
      <c r="U29" s="82"/>
      <c r="V29" s="148"/>
      <c r="W29" s="52"/>
      <c r="X29" s="5"/>
      <c r="Y29" s="52"/>
      <c r="Z29" s="148"/>
      <c r="AA29" s="82"/>
      <c r="AB29" s="5"/>
      <c r="AC29" s="52"/>
      <c r="AD29" s="148"/>
      <c r="AE29" s="82"/>
      <c r="AG29" s="52"/>
      <c r="AH29" s="148"/>
      <c r="AI29" s="52"/>
      <c r="AJ29" s="348"/>
      <c r="AK29" s="46"/>
      <c r="AL29" s="349"/>
      <c r="AM29" s="82"/>
      <c r="AN29" s="349"/>
      <c r="AO29" s="52"/>
      <c r="AP29" s="113"/>
      <c r="AQ29" s="103"/>
      <c r="AR29" s="27"/>
      <c r="AS29" s="103"/>
      <c r="AT29" s="114"/>
      <c r="AU29" s="103"/>
      <c r="AV29" s="114"/>
      <c r="AW29" s="103"/>
      <c r="AX29" s="114"/>
      <c r="AY29" s="98"/>
      <c r="AZ29" s="139"/>
      <c r="BA29" s="177"/>
      <c r="BB29" s="149">
        <v>9</v>
      </c>
      <c r="BC29" s="98">
        <f t="shared" si="0"/>
        <v>10.973247662414954</v>
      </c>
      <c r="BD29" s="149">
        <v>7</v>
      </c>
      <c r="BE29" s="98">
        <f>($BE$16-BD29+1)*BD$21*BD$22</f>
        <v>26.888428479342984</v>
      </c>
      <c r="BF29" s="149">
        <v>8</v>
      </c>
      <c r="BG29" s="98">
        <f t="shared" si="6"/>
        <v>9.248295278739263</v>
      </c>
      <c r="BH29" s="149">
        <v>9</v>
      </c>
      <c r="BI29" s="98">
        <f t="shared" si="7"/>
        <v>5.548977167243558</v>
      </c>
      <c r="BJ29" s="148">
        <v>7</v>
      </c>
      <c r="BK29" s="98">
        <f t="shared" si="8"/>
        <v>21.636747823994924</v>
      </c>
      <c r="BL29" s="149">
        <v>6</v>
      </c>
      <c r="BM29" s="103">
        <f t="shared" si="9"/>
        <v>17.999999999999996</v>
      </c>
      <c r="BN29" s="378">
        <v>5</v>
      </c>
      <c r="BO29" s="103">
        <f t="shared" si="1"/>
        <v>8.571965680628276</v>
      </c>
      <c r="BP29" s="167"/>
      <c r="BQ29" s="177"/>
      <c r="BR29" s="39">
        <v>4</v>
      </c>
      <c r="BS29" s="82">
        <f t="shared" si="10"/>
        <v>17.66151477323213</v>
      </c>
      <c r="BT29" s="223">
        <v>2</v>
      </c>
      <c r="BU29" s="82">
        <f t="shared" si="3"/>
        <v>19.059567145600727</v>
      </c>
      <c r="BV29" s="39">
        <v>12</v>
      </c>
      <c r="BW29" s="82">
        <f t="shared" si="4"/>
        <v>2.8809371949896794</v>
      </c>
      <c r="BX29" s="324" t="s">
        <v>101</v>
      </c>
      <c r="BY29" s="82">
        <v>0</v>
      </c>
      <c r="BZ29" s="39">
        <v>11</v>
      </c>
      <c r="CA29" s="82">
        <f t="shared" si="11"/>
        <v>3.0151236304840214</v>
      </c>
      <c r="CB29" s="39">
        <v>11</v>
      </c>
      <c r="CC29" s="82">
        <f t="shared" si="12"/>
        <v>4.952890873341939</v>
      </c>
      <c r="CD29" s="39">
        <v>8</v>
      </c>
      <c r="CE29" s="52">
        <f t="shared" si="13"/>
        <v>8.005968878786502</v>
      </c>
      <c r="CF29" s="33">
        <v>2</v>
      </c>
      <c r="CG29" s="46">
        <f>($CG$16-CF29+1)*CF$21*CF$22</f>
        <v>3.877982442057391</v>
      </c>
      <c r="CH29" s="39"/>
      <c r="CI29" s="52"/>
      <c r="CJ29" s="146">
        <v>5</v>
      </c>
      <c r="CK29" s="46">
        <f>($CK$16-CJ29+1)*CJ$21*CJ$22</f>
        <v>10.144333430179625</v>
      </c>
      <c r="CL29" s="294"/>
      <c r="CM29" s="52"/>
      <c r="CN29" s="34"/>
      <c r="CO29" s="158">
        <v>22.99</v>
      </c>
      <c r="CP29" s="341">
        <f t="shared" si="14"/>
        <v>220.36255478150804</v>
      </c>
      <c r="CQ29" s="159">
        <f t="shared" si="15"/>
        <v>6</v>
      </c>
      <c r="CR29" s="155" t="s">
        <v>15</v>
      </c>
      <c r="CS29" s="130"/>
      <c r="DG29" s="117"/>
    </row>
    <row r="30" spans="1:97" s="102" customFormat="1" ht="12.75">
      <c r="A30" s="48">
        <v>7</v>
      </c>
      <c r="B30" s="5" t="s">
        <v>29</v>
      </c>
      <c r="C30" s="343" t="s">
        <v>44</v>
      </c>
      <c r="D30" s="113">
        <v>3</v>
      </c>
      <c r="E30" s="82">
        <f>($E$16-D30+1)*D$21*D$22</f>
        <v>0.4762203155904598</v>
      </c>
      <c r="F30" s="139">
        <v>3</v>
      </c>
      <c r="G30" s="136">
        <f>($G$16-F30+1)*F$21*F$22</f>
        <v>0.4762203155904598</v>
      </c>
      <c r="H30" s="35" t="s">
        <v>95</v>
      </c>
      <c r="I30" s="46">
        <v>0</v>
      </c>
      <c r="J30" s="34" t="s">
        <v>55</v>
      </c>
      <c r="K30" s="46">
        <f>J$21*J$22*1</f>
        <v>2.812528888592159</v>
      </c>
      <c r="L30" s="149">
        <v>7</v>
      </c>
      <c r="M30" s="52">
        <f>(M$16-L30+1)*L$21*L$22</f>
        <v>0.6463304070095651</v>
      </c>
      <c r="N30" s="146">
        <v>7</v>
      </c>
      <c r="O30" s="82">
        <f>($Q$16-N30+1)*N$21*N$22</f>
        <v>1.0259855680060181</v>
      </c>
      <c r="P30" s="148">
        <v>7</v>
      </c>
      <c r="Q30" s="82">
        <f>($Q$16-P30+1)*P$21*P$22</f>
        <v>1.0259855680060181</v>
      </c>
      <c r="R30" s="148">
        <v>7</v>
      </c>
      <c r="S30" s="46">
        <f>($Q$16-R30+1)*R$21*R$22</f>
        <v>1.0259855680060181</v>
      </c>
      <c r="T30" s="40"/>
      <c r="U30" s="82"/>
      <c r="V30" s="148"/>
      <c r="W30" s="52"/>
      <c r="X30" s="5"/>
      <c r="Y30" s="52"/>
      <c r="Z30" s="148"/>
      <c r="AA30" s="82"/>
      <c r="AB30" s="5"/>
      <c r="AC30" s="52"/>
      <c r="AD30" s="148"/>
      <c r="AE30" s="82"/>
      <c r="AF30" s="40"/>
      <c r="AG30" s="52"/>
      <c r="AH30" s="148"/>
      <c r="AI30" s="52"/>
      <c r="AJ30" s="33">
        <v>2</v>
      </c>
      <c r="AK30" s="46">
        <f>($AK$16-AJ30+1)*AJ$21*AJ$22</f>
        <v>6.181456909787992</v>
      </c>
      <c r="AL30" s="223"/>
      <c r="AM30" s="82"/>
      <c r="AN30" s="223"/>
      <c r="AO30" s="52"/>
      <c r="AP30" s="34">
        <v>6</v>
      </c>
      <c r="AQ30" s="103">
        <f>($AQ$16-AP30+1)*AP$21*AP$22</f>
        <v>0.5451361778496419</v>
      </c>
      <c r="AR30" s="15">
        <v>5</v>
      </c>
      <c r="AS30" s="103">
        <f>($AS$16-AR30+1)*AR$21*AR$22</f>
        <v>1.0902723556992837</v>
      </c>
      <c r="AT30" s="15">
        <v>5</v>
      </c>
      <c r="AU30" s="103">
        <f>($AU$16-AT30+1)*AT$21*AT$22</f>
        <v>1.0902723556992837</v>
      </c>
      <c r="AV30" s="15">
        <v>6</v>
      </c>
      <c r="AW30" s="103">
        <f>($AW$16-AV30+1)*AV$21*AV$22</f>
        <v>0.5451361778496419</v>
      </c>
      <c r="AX30" s="15">
        <v>5</v>
      </c>
      <c r="AY30" s="98">
        <f>($AY$16-AX30+1)*AX$21*AX$22</f>
        <v>1.0902723556992837</v>
      </c>
      <c r="AZ30" s="39">
        <v>4</v>
      </c>
      <c r="BA30" s="177">
        <f>($BA$16-AZ30+1)*AZ$21*AZ$22</f>
        <v>1.6354085335489255</v>
      </c>
      <c r="BB30" s="294">
        <v>7</v>
      </c>
      <c r="BC30" s="98">
        <f t="shared" si="0"/>
        <v>14.630996883219938</v>
      </c>
      <c r="BD30" s="294">
        <v>6</v>
      </c>
      <c r="BE30" s="98">
        <f>($BE$16-BD30+1)*BD$21*BD$22</f>
        <v>30.24948203926086</v>
      </c>
      <c r="BF30" s="298">
        <v>1</v>
      </c>
      <c r="BG30" s="98">
        <f t="shared" si="6"/>
        <v>22.195908668974234</v>
      </c>
      <c r="BH30" s="294">
        <v>6</v>
      </c>
      <c r="BI30" s="98">
        <f t="shared" si="7"/>
        <v>11.097954334487117</v>
      </c>
      <c r="BJ30" s="85">
        <v>12</v>
      </c>
      <c r="BK30" s="98">
        <f t="shared" si="8"/>
        <v>6.181927949712835</v>
      </c>
      <c r="BL30" s="294">
        <v>5</v>
      </c>
      <c r="BM30" s="103">
        <f t="shared" si="9"/>
        <v>20.249999999999993</v>
      </c>
      <c r="BN30" s="379" t="s">
        <v>55</v>
      </c>
      <c r="BO30" s="98">
        <f>BN$21*BN$22*1</f>
        <v>0.9524406311809196</v>
      </c>
      <c r="BP30" s="170">
        <v>8</v>
      </c>
      <c r="BQ30" s="177">
        <f t="shared" si="2"/>
        <v>5.918908978393128</v>
      </c>
      <c r="BR30" s="223">
        <v>2</v>
      </c>
      <c r="BS30" s="82">
        <f t="shared" si="10"/>
        <v>20.60510056877082</v>
      </c>
      <c r="BT30" s="39">
        <v>9</v>
      </c>
      <c r="BU30" s="82">
        <f t="shared" si="3"/>
        <v>8.796723297969566</v>
      </c>
      <c r="BV30" s="39">
        <v>11</v>
      </c>
      <c r="BW30" s="82">
        <f t="shared" si="4"/>
        <v>3.8412495933195725</v>
      </c>
      <c r="BX30" s="39">
        <v>8</v>
      </c>
      <c r="BY30" s="82">
        <f aca="true" t="shared" si="16" ref="BY30:BY35">($BY$16-BX30+1)*BX$21*BX$22</f>
        <v>7.133696859415604</v>
      </c>
      <c r="BZ30" s="39">
        <v>6</v>
      </c>
      <c r="CA30" s="82">
        <f t="shared" si="11"/>
        <v>8.040329681290723</v>
      </c>
      <c r="CB30" s="39">
        <v>4</v>
      </c>
      <c r="CC30" s="82">
        <f t="shared" si="12"/>
        <v>11.886938096020655</v>
      </c>
      <c r="CD30" s="39">
        <v>10</v>
      </c>
      <c r="CE30" s="52">
        <f t="shared" si="13"/>
        <v>6.004476659089876</v>
      </c>
      <c r="CF30" s="146">
        <v>6</v>
      </c>
      <c r="CG30" s="46">
        <f>($CG$16-CF30+1)*CF$21*CF$22</f>
        <v>1.2926608140191302</v>
      </c>
      <c r="CH30" s="39">
        <v>9</v>
      </c>
      <c r="CI30" s="52">
        <f t="shared" si="5"/>
        <v>4.332049692111898</v>
      </c>
      <c r="CJ30" s="87"/>
      <c r="CK30" s="46"/>
      <c r="CL30" s="220"/>
      <c r="CM30" s="52"/>
      <c r="CN30" s="34"/>
      <c r="CO30" s="177"/>
      <c r="CP30" s="341">
        <f t="shared" si="14"/>
        <v>203.07805624417162</v>
      </c>
      <c r="CQ30" s="159">
        <f t="shared" si="15"/>
        <v>7</v>
      </c>
      <c r="CR30" s="155" t="s">
        <v>29</v>
      </c>
      <c r="CS30" s="101"/>
    </row>
    <row r="31" spans="1:97" s="40" customFormat="1" ht="12.75">
      <c r="A31" s="48">
        <v>8</v>
      </c>
      <c r="B31" s="7" t="s">
        <v>5</v>
      </c>
      <c r="C31" s="194" t="s">
        <v>45</v>
      </c>
      <c r="D31" s="184"/>
      <c r="E31" s="224"/>
      <c r="F31" s="225"/>
      <c r="G31" s="9"/>
      <c r="H31" s="36"/>
      <c r="I31" s="212"/>
      <c r="J31" s="95"/>
      <c r="K31" s="49"/>
      <c r="L31" s="225"/>
      <c r="M31" s="9"/>
      <c r="N31" s="147">
        <v>6</v>
      </c>
      <c r="O31" s="84">
        <f>($Q$16-N31+1)*N$21*N$22</f>
        <v>2.0519711360120363</v>
      </c>
      <c r="P31" s="163">
        <v>4</v>
      </c>
      <c r="Q31" s="84">
        <f>($Q$16-P31+1)*P$21*P$22</f>
        <v>4.103942272024073</v>
      </c>
      <c r="R31" s="163">
        <v>4</v>
      </c>
      <c r="S31" s="49">
        <f>($Q$16-R31+1)*R$21*R$22</f>
        <v>4.103942272024073</v>
      </c>
      <c r="T31" s="225">
        <v>1</v>
      </c>
      <c r="U31" s="84">
        <f>($U$16-T31+1)*T$21*T$22</f>
        <v>13.499999999999996</v>
      </c>
      <c r="V31" s="164">
        <v>1</v>
      </c>
      <c r="W31" s="9">
        <f>($W$16-V31+1)*V$21*V$22</f>
        <v>15.862460389217517</v>
      </c>
      <c r="X31" s="269">
        <v>2</v>
      </c>
      <c r="Y31" s="9">
        <f>($Y$16-X31+1)*X$21*X$22</f>
        <v>9.572420845689026</v>
      </c>
      <c r="Z31" s="269">
        <v>2</v>
      </c>
      <c r="AA31" s="84">
        <f>($AA$16-Z31+1)*Z$21*Z$22</f>
        <v>13.505597678641704</v>
      </c>
      <c r="AB31" s="7" t="s">
        <v>95</v>
      </c>
      <c r="AC31" s="140">
        <v>0</v>
      </c>
      <c r="AD31" s="269">
        <v>2</v>
      </c>
      <c r="AE31" s="84">
        <f>($AE$16-AD31+1)*AD$21*AD$22</f>
        <v>6.541634134195702</v>
      </c>
      <c r="AF31" s="225">
        <v>1</v>
      </c>
      <c r="AG31" s="9">
        <f>($AG$16-AF31+1)*AF$21*AF$22</f>
        <v>8.177042667744628</v>
      </c>
      <c r="AH31" s="269">
        <v>2</v>
      </c>
      <c r="AI31" s="9">
        <f>($AI$16-AH31+1)*AH$21*AH$22</f>
        <v>11.526310019651238</v>
      </c>
      <c r="AJ31" s="36" t="s">
        <v>95</v>
      </c>
      <c r="AK31" s="49">
        <v>0</v>
      </c>
      <c r="AL31" s="8"/>
      <c r="AM31" s="84"/>
      <c r="AN31" s="8"/>
      <c r="AO31" s="9"/>
      <c r="AP31" s="36"/>
      <c r="AQ31" s="84"/>
      <c r="AR31" s="7"/>
      <c r="AS31" s="132"/>
      <c r="AT31" s="7"/>
      <c r="AU31" s="84"/>
      <c r="AV31" s="7"/>
      <c r="AW31" s="9"/>
      <c r="AX31" s="7"/>
      <c r="AY31" s="84"/>
      <c r="AZ31" s="7"/>
      <c r="BA31" s="49"/>
      <c r="BB31" s="223"/>
      <c r="BC31" s="82"/>
      <c r="BD31" s="223"/>
      <c r="BE31" s="82"/>
      <c r="BF31" s="220"/>
      <c r="BG31" s="82"/>
      <c r="BH31" s="223"/>
      <c r="BI31" s="82"/>
      <c r="BJ31" s="27"/>
      <c r="BK31" s="82"/>
      <c r="BL31" s="223"/>
      <c r="BM31" s="52"/>
      <c r="BN31" s="380">
        <v>7</v>
      </c>
      <c r="BO31" s="132">
        <f aca="true" t="shared" si="17" ref="BO31:BO36">($BO$16-BN31+1)*BN$21*BN$22</f>
        <v>6.6670844182664375</v>
      </c>
      <c r="BP31" s="168">
        <v>3</v>
      </c>
      <c r="BQ31" s="308">
        <f>($BQ$16-BP31+1)*BP$21*BP$22</f>
        <v>13.317545201384538</v>
      </c>
      <c r="BR31" s="265">
        <v>8</v>
      </c>
      <c r="BS31" s="84">
        <f>($BS$16-BR31+1)*BR$21*BR$22</f>
        <v>11.774343182154754</v>
      </c>
      <c r="BT31" s="265">
        <v>4</v>
      </c>
      <c r="BU31" s="84">
        <f t="shared" si="3"/>
        <v>16.12732604627754</v>
      </c>
      <c r="BV31" s="293">
        <v>3</v>
      </c>
      <c r="BW31" s="84">
        <f t="shared" si="4"/>
        <v>11.523748779958717</v>
      </c>
      <c r="BX31" s="293">
        <v>3</v>
      </c>
      <c r="BY31" s="84">
        <f t="shared" si="16"/>
        <v>12.229194616141035</v>
      </c>
      <c r="BZ31" s="265">
        <v>5</v>
      </c>
      <c r="CA31" s="84">
        <f>($CA$16-BZ31+1)*BZ$21*BZ$22</f>
        <v>9.045370891452064</v>
      </c>
      <c r="CB31" s="265">
        <v>7</v>
      </c>
      <c r="CC31" s="84">
        <f>($CC$16-CB31+1)*CB$21*CB$22</f>
        <v>8.915203572015491</v>
      </c>
      <c r="CD31" s="265">
        <v>7</v>
      </c>
      <c r="CE31" s="9">
        <f>($CE$16-CD31+1)*CD$21*CD$22</f>
        <v>9.006714988634815</v>
      </c>
      <c r="CF31" s="48"/>
      <c r="CG31" s="49"/>
      <c r="CH31" s="265"/>
      <c r="CI31" s="9"/>
      <c r="CJ31" s="127">
        <v>6</v>
      </c>
      <c r="CK31" s="49">
        <f>($CK$16-CJ31+1)*CJ$21*CJ$22</f>
        <v>6.762888953453084</v>
      </c>
      <c r="CL31" s="265"/>
      <c r="CM31" s="9"/>
      <c r="CN31" s="95"/>
      <c r="CO31" s="49"/>
      <c r="CP31" s="111">
        <f>E31+G31+I31+K31+M31+O31+Q31+S31+U31+W31+Y31+AA31+AC31+AE31+AG31+AI31+AK31+AM31+AO31+AQ31+AS31+AU31+AW31+AY31+BA31+BC31+BE31+BG31+BI31+BK31+BM31+BO31+BQ31+BS31+BU31+BW31+BY31+CA31+CC31+CE31+CG31+CI31+CK31+CM31+CO31</f>
        <v>194.31474206493843</v>
      </c>
      <c r="CQ31" s="200">
        <f t="shared" si="15"/>
        <v>8</v>
      </c>
      <c r="CR31" s="185" t="s">
        <v>5</v>
      </c>
      <c r="CS31" s="35"/>
    </row>
    <row r="32" spans="1:111" s="40" customFormat="1" ht="14.25" customHeight="1">
      <c r="A32" s="48">
        <v>9</v>
      </c>
      <c r="B32" s="5" t="s">
        <v>31</v>
      </c>
      <c r="C32" s="343" t="s">
        <v>44</v>
      </c>
      <c r="D32" s="35"/>
      <c r="F32" s="162"/>
      <c r="G32" s="136"/>
      <c r="H32" s="35"/>
      <c r="I32" s="47"/>
      <c r="J32" s="34"/>
      <c r="K32" s="46"/>
      <c r="L32" s="220"/>
      <c r="M32" s="52"/>
      <c r="N32" s="81"/>
      <c r="O32" s="82"/>
      <c r="P32" s="52"/>
      <c r="Q32" s="82"/>
      <c r="R32" s="220"/>
      <c r="S32" s="46"/>
      <c r="V32" s="162"/>
      <c r="W32" s="136"/>
      <c r="X32" s="35"/>
      <c r="Z32" s="162"/>
      <c r="AA32" s="136"/>
      <c r="AB32" s="35"/>
      <c r="AD32" s="162"/>
      <c r="AE32" s="136"/>
      <c r="AF32" s="35"/>
      <c r="AH32" s="162"/>
      <c r="AI32" s="136"/>
      <c r="AJ32" s="34">
        <v>4</v>
      </c>
      <c r="AK32" s="46">
        <f>($AK$16-AJ32+1)*AJ$21*AJ$22</f>
        <v>4.807799818723994</v>
      </c>
      <c r="AL32" s="39"/>
      <c r="AM32" s="82"/>
      <c r="AN32" s="39"/>
      <c r="AO32" s="52"/>
      <c r="AP32" s="146">
        <v>4</v>
      </c>
      <c r="AQ32" s="103">
        <f>($AQ$16-AP32+1)*AP$21*AP$22</f>
        <v>1.6354085335489255</v>
      </c>
      <c r="AR32" s="148">
        <v>4</v>
      </c>
      <c r="AS32" s="103">
        <f>($AS$16-AR32+1)*AR$21*AR$22</f>
        <v>1.6354085335489255</v>
      </c>
      <c r="AT32" s="148">
        <v>4</v>
      </c>
      <c r="AU32" s="103">
        <f>($AU$16-AT32+1)*AT$21*AT$22</f>
        <v>1.6354085335489255</v>
      </c>
      <c r="AV32" s="148">
        <v>5</v>
      </c>
      <c r="AW32" s="103">
        <f>($AW$16-AV32+1)*AV$21*AV$22</f>
        <v>1.0902723556992837</v>
      </c>
      <c r="AX32" s="148">
        <v>4</v>
      </c>
      <c r="AY32" s="103">
        <f>($AY$16-AX32+1)*AX$21*AX$22</f>
        <v>1.6354085335489255</v>
      </c>
      <c r="AZ32" s="149">
        <v>6</v>
      </c>
      <c r="BA32" s="177">
        <f>($BA$16-AZ32+1)*AZ$21*AZ$22</f>
        <v>0.5451361778496419</v>
      </c>
      <c r="BB32" s="323">
        <v>8</v>
      </c>
      <c r="BC32" s="300">
        <f>($BC$16-BB32+1)*BB$21*BB$22</f>
        <v>12.802122272817446</v>
      </c>
      <c r="BD32" s="323">
        <v>11</v>
      </c>
      <c r="BE32" s="300">
        <f>($BE$16-BD32+1)*BD$21*BD$22</f>
        <v>13.444214239671492</v>
      </c>
      <c r="BF32" s="323" t="s">
        <v>54</v>
      </c>
      <c r="BG32" s="300">
        <v>0</v>
      </c>
      <c r="BH32" s="323">
        <v>4</v>
      </c>
      <c r="BI32" s="300">
        <f>($BI$16-BH32+1)*BH$21*BH$22</f>
        <v>14.79727244598282</v>
      </c>
      <c r="BJ32" s="267">
        <v>8</v>
      </c>
      <c r="BK32" s="300">
        <f>($BK$16-BJ32+1)*BJ$21*BJ$22</f>
        <v>18.545783849138505</v>
      </c>
      <c r="BL32" s="323">
        <v>7</v>
      </c>
      <c r="BM32" s="373">
        <f>($BM$16-BL32+1)*BL$21*BL$22</f>
        <v>15.749999999999996</v>
      </c>
      <c r="BN32" s="99">
        <v>9</v>
      </c>
      <c r="BO32" s="103">
        <f t="shared" si="17"/>
        <v>4.762203155904598</v>
      </c>
      <c r="BP32" s="326">
        <v>1</v>
      </c>
      <c r="BQ32" s="177">
        <f>($BQ$16-BP32+1)*BP$21*BP$22</f>
        <v>16.276999690581103</v>
      </c>
      <c r="BR32" s="39">
        <v>10</v>
      </c>
      <c r="BS32" s="82">
        <f>($BS$16-BR32+1)*BR$21*BR$22</f>
        <v>8.830757386616066</v>
      </c>
      <c r="BT32" s="149">
        <v>8</v>
      </c>
      <c r="BU32" s="82">
        <f t="shared" si="3"/>
        <v>10.26284384763116</v>
      </c>
      <c r="BV32" s="149">
        <v>7</v>
      </c>
      <c r="BW32" s="82">
        <f t="shared" si="4"/>
        <v>7.682499186639145</v>
      </c>
      <c r="BX32" s="149">
        <v>6</v>
      </c>
      <c r="BY32" s="82">
        <f t="shared" si="16"/>
        <v>9.171895962105776</v>
      </c>
      <c r="BZ32" s="149">
        <v>8</v>
      </c>
      <c r="CA32" s="82">
        <f>($CA$16-BZ32+1)*BZ$21*BZ$22</f>
        <v>6.030247260968043</v>
      </c>
      <c r="CB32" s="149">
        <v>6</v>
      </c>
      <c r="CC32" s="82">
        <f>($CC$16-CB32+1)*CB$21*CB$22</f>
        <v>9.905781746683878</v>
      </c>
      <c r="CD32" s="149">
        <v>11</v>
      </c>
      <c r="CE32" s="52">
        <f>($CE$16-CD32+1)*CD$21*CD$22</f>
        <v>5.003730549241564</v>
      </c>
      <c r="CF32" s="33"/>
      <c r="CG32" s="46"/>
      <c r="CH32" s="39">
        <v>7</v>
      </c>
      <c r="CI32" s="52">
        <f>($CI$16-CH32+1)*CH$21*CH$22</f>
        <v>7.220082820186496</v>
      </c>
      <c r="CJ32" s="35"/>
      <c r="CK32" s="46"/>
      <c r="CL32" s="223"/>
      <c r="CM32" s="52"/>
      <c r="CN32" s="34"/>
      <c r="CO32" s="158"/>
      <c r="CP32" s="341">
        <f>E32+G32+I32+K32+M32+O32+Q32+S32+U32+W32+Y32+AA32+AC32+AE32+AG32+AI32+AK32+AM32+AO32+AQ32+AS32+AU32+AW32+AY32+BA32+BC32+BE32+BG32+BI32+BK32+BM32+BO32+BQ32+BS32+BU32+BW32+BY32+CA32+CC32+CE32+CG32+CI32+CK32+CM32+CO32</f>
        <v>173.47127690063672</v>
      </c>
      <c r="CQ32" s="159">
        <f t="shared" si="15"/>
        <v>9</v>
      </c>
      <c r="CR32" s="335" t="s">
        <v>31</v>
      </c>
      <c r="CS32" s="35"/>
      <c r="DG32" s="125"/>
    </row>
    <row r="33" spans="1:111" s="40" customFormat="1" ht="12.75">
      <c r="A33" s="48">
        <v>10</v>
      </c>
      <c r="B33" s="5" t="s">
        <v>13</v>
      </c>
      <c r="C33" s="342" t="s">
        <v>45</v>
      </c>
      <c r="D33" s="53"/>
      <c r="E33" s="161"/>
      <c r="F33" s="162"/>
      <c r="G33" s="136"/>
      <c r="H33" s="34"/>
      <c r="I33" s="46"/>
      <c r="J33" s="35"/>
      <c r="K33" s="47"/>
      <c r="L33" s="149">
        <v>5</v>
      </c>
      <c r="M33" s="52">
        <f>(M$16-L33+1)*L$21*L$22</f>
        <v>1.9389912210286955</v>
      </c>
      <c r="N33" s="146"/>
      <c r="O33" s="52"/>
      <c r="P33" s="83"/>
      <c r="Q33" s="82"/>
      <c r="R33" s="149"/>
      <c r="S33" s="46"/>
      <c r="T33" s="139">
        <v>3</v>
      </c>
      <c r="U33" s="52">
        <f>($U$16-T33+1)*T$21*T$22</f>
        <v>8.099999999999998</v>
      </c>
      <c r="V33" s="15">
        <v>4</v>
      </c>
      <c r="W33" s="82">
        <f>($W$16-V33+1)*V$21*V$22</f>
        <v>6.344984155687007</v>
      </c>
      <c r="X33" s="139">
        <v>3</v>
      </c>
      <c r="Y33" s="52">
        <f>($Y$16-X33+1)*X$21*X$22</f>
        <v>7.17931563426677</v>
      </c>
      <c r="Z33" s="114">
        <v>3</v>
      </c>
      <c r="AA33" s="82">
        <f>($AA$16-Z33+1)*Z$21*Z$22</f>
        <v>10.129198258981278</v>
      </c>
      <c r="AB33" s="114">
        <v>3</v>
      </c>
      <c r="AC33" s="52">
        <f>($AC$16-AB33+1)*AB$21*AB$22</f>
        <v>5.227907160207334</v>
      </c>
      <c r="AD33" s="114">
        <v>3</v>
      </c>
      <c r="AE33" s="82">
        <f>($AE$16-AD33+1)*AD$21*AD$22</f>
        <v>4.906225600646776</v>
      </c>
      <c r="AF33" s="268">
        <v>2</v>
      </c>
      <c r="AG33" s="52">
        <f>($AG$16-AF33+1)*AF$21*AF$22</f>
        <v>6.541634134195702</v>
      </c>
      <c r="AH33" s="15" t="s">
        <v>55</v>
      </c>
      <c r="AI33" s="52">
        <f>AH$21*AH$22*1</f>
        <v>3.842103339883746</v>
      </c>
      <c r="AJ33" s="34" t="s">
        <v>55</v>
      </c>
      <c r="AK33" s="46">
        <f>AJ$21*AJ$22*5</f>
        <v>3.434142727659996</v>
      </c>
      <c r="AL33" s="39"/>
      <c r="AM33" s="82"/>
      <c r="AN33" s="39"/>
      <c r="AO33" s="52"/>
      <c r="AP33" s="53"/>
      <c r="AQ33" s="52"/>
      <c r="AR33" s="83"/>
      <c r="AS33" s="52"/>
      <c r="AT33" s="83"/>
      <c r="AU33" s="52"/>
      <c r="AV33" s="83"/>
      <c r="AW33" s="52"/>
      <c r="AX33" s="83"/>
      <c r="AY33" s="82"/>
      <c r="AZ33" s="52"/>
      <c r="BA33" s="46"/>
      <c r="BB33" s="294"/>
      <c r="BC33" s="98"/>
      <c r="BD33" s="294"/>
      <c r="BE33" s="98"/>
      <c r="BG33" s="82"/>
      <c r="BH33" s="294"/>
      <c r="BI33" s="98"/>
      <c r="BJ33" s="85"/>
      <c r="BK33" s="98"/>
      <c r="BL33" s="294"/>
      <c r="BM33" s="103"/>
      <c r="BN33" s="377">
        <v>8</v>
      </c>
      <c r="BO33" s="103">
        <f t="shared" si="17"/>
        <v>5.714643787085517</v>
      </c>
      <c r="BP33" s="170">
        <v>10</v>
      </c>
      <c r="BQ33" s="177">
        <f>($BQ$16-BP33+1)*BP$21*BP$22</f>
        <v>2.959454489196564</v>
      </c>
      <c r="BR33" s="149">
        <v>5</v>
      </c>
      <c r="BS33" s="82">
        <f>($BS$16-BR33+1)*BR$21*BR$22</f>
        <v>16.189721875462787</v>
      </c>
      <c r="BT33" s="149">
        <v>10</v>
      </c>
      <c r="BU33" s="82">
        <f t="shared" si="3"/>
        <v>7.330602748307972</v>
      </c>
      <c r="BV33" s="149">
        <v>10</v>
      </c>
      <c r="BW33" s="82">
        <f t="shared" si="4"/>
        <v>4.801561991649466</v>
      </c>
      <c r="BX33" s="149">
        <v>7</v>
      </c>
      <c r="BY33" s="82">
        <f t="shared" si="16"/>
        <v>8.15279641076069</v>
      </c>
      <c r="BZ33" s="149">
        <v>12</v>
      </c>
      <c r="CA33" s="82">
        <f>($CA$16-BZ33+1)*BZ$21*BZ$22</f>
        <v>2.010082420322681</v>
      </c>
      <c r="CB33" s="149">
        <v>12</v>
      </c>
      <c r="CC33" s="82">
        <f>($CC$16-CB33+1)*CB$21*CB$22</f>
        <v>3.9623126986735517</v>
      </c>
      <c r="CD33" s="149">
        <v>9</v>
      </c>
      <c r="CE33" s="52">
        <f>($CE$16-CD33+1)*CD$21*CD$22</f>
        <v>7.005222768938189</v>
      </c>
      <c r="CF33" s="34"/>
      <c r="CG33" s="46"/>
      <c r="CH33" s="52"/>
      <c r="CI33" s="52"/>
      <c r="CJ33" s="87">
        <v>4</v>
      </c>
      <c r="CK33" s="46">
        <f>($CK$16-CJ33+1)*CJ$21*CJ$22</f>
        <v>13.525777906906168</v>
      </c>
      <c r="CL33" s="39">
        <v>6</v>
      </c>
      <c r="CM33" s="52">
        <f>($CG$16-CL33+1)*CL$21*CL$22</f>
        <v>1.2926608140191302</v>
      </c>
      <c r="CN33" s="107"/>
      <c r="CO33" s="46">
        <v>13.91</v>
      </c>
      <c r="CP33" s="341">
        <f>E33+G33+I33+K33+M33+O33+Q33+S33+U33+W33+Y33+AA33+AC33+AE33+AG33+AI33+AK33+AM33+AO33+AQ33+AS33+AU33+AW33+AY33+BA33+BC33+BE33+BG33+BI33+BK33+BM33+BO33+BQ33+BS33+BU33+BW33+BY33+CA33+CC33+CE33+CG33+CI33+CK33+CM33+CO33</f>
        <v>144.49934014388003</v>
      </c>
      <c r="CQ33" s="159">
        <f t="shared" si="15"/>
        <v>10</v>
      </c>
      <c r="CR33" s="56" t="s">
        <v>13</v>
      </c>
      <c r="CS33" s="35"/>
      <c r="CT33" s="102"/>
      <c r="DG33" s="125"/>
    </row>
    <row r="34" spans="1:98" s="40" customFormat="1" ht="12.75">
      <c r="A34" s="48">
        <v>11</v>
      </c>
      <c r="B34" s="5" t="s">
        <v>14</v>
      </c>
      <c r="C34" s="342" t="s">
        <v>52</v>
      </c>
      <c r="D34" s="53"/>
      <c r="E34" s="238"/>
      <c r="F34" s="136"/>
      <c r="G34" s="136"/>
      <c r="H34" s="113"/>
      <c r="I34" s="46"/>
      <c r="J34" s="34"/>
      <c r="K34" s="46"/>
      <c r="L34" s="279"/>
      <c r="M34" s="52"/>
      <c r="N34" s="87"/>
      <c r="O34" s="82"/>
      <c r="P34" s="83"/>
      <c r="Q34" s="82"/>
      <c r="R34" s="88"/>
      <c r="S34" s="46"/>
      <c r="T34" s="52"/>
      <c r="U34" s="238"/>
      <c r="V34" s="162"/>
      <c r="W34" s="136"/>
      <c r="X34" s="83"/>
      <c r="Y34" s="149"/>
      <c r="Z34" s="162"/>
      <c r="AA34" s="150"/>
      <c r="AB34" s="83"/>
      <c r="AC34" s="149"/>
      <c r="AD34" s="162"/>
      <c r="AE34" s="150"/>
      <c r="AF34" s="52"/>
      <c r="AG34" s="149"/>
      <c r="AH34" s="162"/>
      <c r="AI34" s="136"/>
      <c r="AJ34" s="53"/>
      <c r="AK34" s="46"/>
      <c r="AL34" s="52"/>
      <c r="AM34" s="82"/>
      <c r="AN34" s="52"/>
      <c r="AO34" s="52"/>
      <c r="AP34" s="34"/>
      <c r="AQ34" s="52"/>
      <c r="AR34" s="15"/>
      <c r="AS34" s="52"/>
      <c r="AT34" s="15"/>
      <c r="AU34" s="52"/>
      <c r="AV34" s="15"/>
      <c r="AW34" s="52"/>
      <c r="AX34" s="15"/>
      <c r="AY34" s="82"/>
      <c r="AZ34" s="39"/>
      <c r="BA34" s="46"/>
      <c r="BB34" s="294">
        <v>6</v>
      </c>
      <c r="BC34" s="98">
        <f t="shared" si="0"/>
        <v>16.45987149362243</v>
      </c>
      <c r="BD34" s="294">
        <v>5</v>
      </c>
      <c r="BE34" s="98">
        <f>($BE$16-BD34+1)*BD$21*BD$22</f>
        <v>33.61053559917873</v>
      </c>
      <c r="BF34" s="149">
        <v>7</v>
      </c>
      <c r="BG34" s="98">
        <f t="shared" si="6"/>
        <v>11.097954334487117</v>
      </c>
      <c r="BH34" s="294">
        <v>7</v>
      </c>
      <c r="BI34" s="98">
        <f t="shared" si="7"/>
        <v>9.248295278739263</v>
      </c>
      <c r="BJ34" s="85">
        <v>6</v>
      </c>
      <c r="BK34" s="98">
        <f t="shared" si="8"/>
        <v>24.72771179885134</v>
      </c>
      <c r="BL34" s="294">
        <v>8</v>
      </c>
      <c r="BM34" s="103">
        <f t="shared" si="9"/>
        <v>13.499999999999996</v>
      </c>
      <c r="BN34" s="377">
        <v>10</v>
      </c>
      <c r="BO34" s="103">
        <f t="shared" si="17"/>
        <v>3.8097625247236784</v>
      </c>
      <c r="BP34" s="167">
        <v>11</v>
      </c>
      <c r="BQ34" s="177">
        <f>($BQ$16-BP34+1)*BP$21*BP$22</f>
        <v>1.479727244598282</v>
      </c>
      <c r="BR34" s="39">
        <v>12</v>
      </c>
      <c r="BS34" s="82">
        <f t="shared" si="10"/>
        <v>5.887171591077377</v>
      </c>
      <c r="BT34" s="39">
        <v>11</v>
      </c>
      <c r="BU34" s="82">
        <f t="shared" si="3"/>
        <v>5.864482198646377</v>
      </c>
      <c r="BV34" s="39">
        <v>13</v>
      </c>
      <c r="BW34" s="82">
        <f t="shared" si="4"/>
        <v>1.9206247966597862</v>
      </c>
      <c r="BX34" s="39">
        <v>12</v>
      </c>
      <c r="BY34" s="82">
        <f t="shared" si="16"/>
        <v>3.0572986540352587</v>
      </c>
      <c r="BZ34" s="39">
        <v>13</v>
      </c>
      <c r="CA34" s="82">
        <f t="shared" si="11"/>
        <v>1.0050412101613404</v>
      </c>
      <c r="CB34" s="39">
        <v>13</v>
      </c>
      <c r="CC34" s="82">
        <f t="shared" si="12"/>
        <v>2.971734524005164</v>
      </c>
      <c r="CD34" s="39">
        <v>13</v>
      </c>
      <c r="CE34" s="52">
        <f t="shared" si="13"/>
        <v>3.002238329544938</v>
      </c>
      <c r="CF34" s="81"/>
      <c r="CG34" s="46"/>
      <c r="CH34" s="39"/>
      <c r="CI34" s="52"/>
      <c r="CJ34" s="81"/>
      <c r="CK34" s="46"/>
      <c r="CL34" s="220"/>
      <c r="CM34" s="52"/>
      <c r="CN34" s="81"/>
      <c r="CO34" s="158"/>
      <c r="CP34" s="341">
        <f t="shared" si="14"/>
        <v>137.6424495783311</v>
      </c>
      <c r="CQ34" s="159">
        <f t="shared" si="15"/>
        <v>11</v>
      </c>
      <c r="CR34" s="56" t="s">
        <v>14</v>
      </c>
      <c r="CS34" s="35"/>
      <c r="CT34" s="102"/>
    </row>
    <row r="35" spans="1:97" s="40" customFormat="1" ht="12.75">
      <c r="A35" s="48">
        <v>12</v>
      </c>
      <c r="B35" s="196" t="s">
        <v>18</v>
      </c>
      <c r="C35" s="350" t="s">
        <v>44</v>
      </c>
      <c r="D35" s="36"/>
      <c r="E35" s="9"/>
      <c r="F35" s="96"/>
      <c r="G35" s="9"/>
      <c r="H35" s="36"/>
      <c r="I35" s="212"/>
      <c r="J35" s="147">
        <v>7</v>
      </c>
      <c r="K35" s="49">
        <f>($K$16-J35+1)*J$21*J$22</f>
        <v>8.437586665776477</v>
      </c>
      <c r="L35" s="280">
        <v>4</v>
      </c>
      <c r="M35" s="9">
        <f>(M$16-L35+1)*L$21*L$22</f>
        <v>2.5853216280382605</v>
      </c>
      <c r="N35" s="36"/>
      <c r="O35" s="8"/>
      <c r="P35" s="7"/>
      <c r="Q35" s="216"/>
      <c r="R35" s="8"/>
      <c r="S35" s="212"/>
      <c r="T35" s="265">
        <v>4</v>
      </c>
      <c r="U35" s="9">
        <f>($U$16-T35+1)*T$21*T$22</f>
        <v>5.399999999999999</v>
      </c>
      <c r="V35" s="269">
        <v>2</v>
      </c>
      <c r="W35" s="84">
        <f>($W$16-V35+1)*V$21*V$22</f>
        <v>12.689968311374013</v>
      </c>
      <c r="X35" s="265">
        <v>5</v>
      </c>
      <c r="Y35" s="9">
        <f>($Y$16-X35+1)*X$21*X$22</f>
        <v>2.3931052114222564</v>
      </c>
      <c r="Z35" s="16">
        <v>4</v>
      </c>
      <c r="AA35" s="84">
        <f>($AA$16-Z35+1)*Z$21*Z$22</f>
        <v>6.752798839320852</v>
      </c>
      <c r="AB35" s="164">
        <v>1</v>
      </c>
      <c r="AC35" s="9">
        <f>($AC$16-AB35+1)*AB$21*AB$22</f>
        <v>10.455814320414667</v>
      </c>
      <c r="AD35" s="16">
        <v>5</v>
      </c>
      <c r="AE35" s="84">
        <f>($AE$16-AD35+1)*AD$21*AD$22</f>
        <v>1.6354085335489255</v>
      </c>
      <c r="AF35" s="265">
        <v>5</v>
      </c>
      <c r="AG35" s="9">
        <f>($AG$16-AF35+1)*AF$21*AF$22</f>
        <v>1.6354085335489255</v>
      </c>
      <c r="AH35" s="115">
        <v>3</v>
      </c>
      <c r="AI35" s="9">
        <f>($AI$16-AH35+1)*AH$21*AH$22</f>
        <v>7.684206679767492</v>
      </c>
      <c r="AJ35" s="48" t="s">
        <v>55</v>
      </c>
      <c r="AK35" s="49">
        <f>AJ$21*AJ$22*5</f>
        <v>3.434142727659996</v>
      </c>
      <c r="AL35" s="265"/>
      <c r="AM35" s="84"/>
      <c r="AN35" s="265"/>
      <c r="AO35" s="9"/>
      <c r="AP35" s="94"/>
      <c r="AQ35" s="9"/>
      <c r="AR35" s="96"/>
      <c r="AS35" s="9"/>
      <c r="AT35" s="96"/>
      <c r="AU35" s="9"/>
      <c r="AV35" s="96"/>
      <c r="AW35" s="9"/>
      <c r="AX35" s="96"/>
      <c r="AY35" s="84"/>
      <c r="AZ35" s="96"/>
      <c r="BA35" s="49"/>
      <c r="BC35" s="93"/>
      <c r="BE35" s="93"/>
      <c r="BG35" s="93"/>
      <c r="BI35" s="93"/>
      <c r="BJ35" s="5"/>
      <c r="BK35" s="93"/>
      <c r="BN35" s="48">
        <v>12</v>
      </c>
      <c r="BO35" s="132">
        <f t="shared" si="17"/>
        <v>1.9048812623618392</v>
      </c>
      <c r="BP35" s="16">
        <v>6</v>
      </c>
      <c r="BQ35" s="308">
        <f>($BQ$16-BP35+1)*BP$21*BP$22</f>
        <v>8.878363467589693</v>
      </c>
      <c r="BR35" s="265">
        <v>7</v>
      </c>
      <c r="BS35" s="84">
        <f>($BS$16-BR35+1)*BR$21*BR$22</f>
        <v>13.246136079924097</v>
      </c>
      <c r="BT35" s="265">
        <v>12</v>
      </c>
      <c r="BU35" s="84">
        <f t="shared" si="3"/>
        <v>4.398361648984783</v>
      </c>
      <c r="BV35" s="265">
        <v>9</v>
      </c>
      <c r="BW35" s="84">
        <f t="shared" si="4"/>
        <v>5.761874389979359</v>
      </c>
      <c r="BX35" s="265">
        <v>10</v>
      </c>
      <c r="BY35" s="84">
        <f t="shared" si="16"/>
        <v>5.095497756725431</v>
      </c>
      <c r="BZ35" s="265">
        <v>9</v>
      </c>
      <c r="CA35" s="84">
        <f>($CA$16-BZ35+1)*BZ$21*BZ$22</f>
        <v>5.025206050806702</v>
      </c>
      <c r="CB35" s="265">
        <v>9</v>
      </c>
      <c r="CC35" s="84">
        <f>($CC$16-CB35+1)*CB$21*CB$22</f>
        <v>6.934047222678716</v>
      </c>
      <c r="CD35" s="280">
        <v>12</v>
      </c>
      <c r="CE35" s="9">
        <f>($CE$16-CD35+1)*CD$21*CD$22</f>
        <v>4.002984439393251</v>
      </c>
      <c r="CF35" s="48">
        <v>5</v>
      </c>
      <c r="CG35" s="49">
        <f>($CG$16-CF35+1)*CF$21*CF$22</f>
        <v>1.9389912210286955</v>
      </c>
      <c r="CH35" s="265">
        <v>5</v>
      </c>
      <c r="CI35" s="9">
        <f>($CI$16-CH35+1)*CH$21*CH$22</f>
        <v>10.108115948261094</v>
      </c>
      <c r="CJ35" s="48">
        <v>7</v>
      </c>
      <c r="CK35" s="49">
        <f>($CK$16-CJ35+1)*CJ$21*CJ$22</f>
        <v>3.381444476726542</v>
      </c>
      <c r="CL35" s="366">
        <v>3</v>
      </c>
      <c r="CM35" s="9">
        <f>($CG$16-CL35+1)*CL$21*CL$22</f>
        <v>3.2316520350478255</v>
      </c>
      <c r="CN35" s="133"/>
      <c r="CO35" s="49"/>
      <c r="CP35" s="111">
        <f>E35+G35+I35+K35+M35+O35+Q35+S35+U35+W35+Y35+AA35+AC35+AE35+AG35+AI35+AK35+AM35+AO35+AQ35+AS35+AU35+AW35+AY35+BA35+BC35+BE35+BG35+BI35+BK35+BM35+BO35+BQ35+BS35+BU35+BW35+BY35+CA35+CC35+CE35+CG35+CI35+CK35+CM35+CO35</f>
        <v>137.0113174503799</v>
      </c>
      <c r="CQ35" s="200">
        <f t="shared" si="15"/>
        <v>12</v>
      </c>
      <c r="CR35" s="334" t="s">
        <v>18</v>
      </c>
      <c r="CS35" s="35"/>
    </row>
    <row r="36" spans="1:111" s="40" customFormat="1" ht="12.75">
      <c r="A36" s="48">
        <v>13</v>
      </c>
      <c r="B36" s="5" t="s">
        <v>24</v>
      </c>
      <c r="C36" s="342" t="s">
        <v>52</v>
      </c>
      <c r="D36" s="53"/>
      <c r="E36" s="139"/>
      <c r="F36" s="162"/>
      <c r="G36" s="136"/>
      <c r="H36" s="35"/>
      <c r="I36" s="47"/>
      <c r="J36" s="34">
        <v>5</v>
      </c>
      <c r="K36" s="46">
        <f>($K$16-J36+1)*J$21*J$22</f>
        <v>14.062644442960794</v>
      </c>
      <c r="L36" s="149"/>
      <c r="M36" s="52"/>
      <c r="N36" s="146">
        <v>5</v>
      </c>
      <c r="O36" s="82">
        <f>($Q$16-N36+1)*N$21*N$22</f>
        <v>3.0779567040180544</v>
      </c>
      <c r="P36" s="148">
        <v>6</v>
      </c>
      <c r="Q36" s="82">
        <f>($Q$16-P36+1)*P$21*P$22</f>
        <v>2.0519711360120363</v>
      </c>
      <c r="R36" s="148">
        <v>6</v>
      </c>
      <c r="S36" s="46">
        <f>($Q$16-R36+1)*R$21*R$22</f>
        <v>2.0519711360120363</v>
      </c>
      <c r="T36" s="52"/>
      <c r="U36" s="139"/>
      <c r="V36" s="162"/>
      <c r="W36" s="150"/>
      <c r="X36" s="52"/>
      <c r="Y36" s="139"/>
      <c r="Z36" s="162"/>
      <c r="AA36" s="150"/>
      <c r="AB36" s="52"/>
      <c r="AC36" s="139"/>
      <c r="AD36" s="162"/>
      <c r="AE36" s="150"/>
      <c r="AF36" s="52"/>
      <c r="AG36" s="139"/>
      <c r="AH36" s="162"/>
      <c r="AI36" s="136"/>
      <c r="AJ36" s="146"/>
      <c r="AK36" s="46"/>
      <c r="AL36" s="149"/>
      <c r="AM36" s="232"/>
      <c r="AN36" s="149"/>
      <c r="AO36" s="52"/>
      <c r="AP36" s="35"/>
      <c r="AQ36" s="231"/>
      <c r="AS36" s="231"/>
      <c r="AU36" s="231"/>
      <c r="AX36" s="5"/>
      <c r="AY36" s="93"/>
      <c r="BA36" s="47"/>
      <c r="BB36" s="279">
        <v>10</v>
      </c>
      <c r="BC36" s="98">
        <f>($BC$16-BB36+1)*BB$21*BB$22</f>
        <v>9.144373052012462</v>
      </c>
      <c r="BD36" s="279">
        <v>8</v>
      </c>
      <c r="BE36" s="98">
        <f>($BE$16-BD36+1)*BD$21*BD$22</f>
        <v>23.52737491942511</v>
      </c>
      <c r="BF36" s="279">
        <v>9</v>
      </c>
      <c r="BG36" s="98">
        <f t="shared" si="6"/>
        <v>7.39863622299141</v>
      </c>
      <c r="BH36" s="149" t="s">
        <v>54</v>
      </c>
      <c r="BI36" s="82">
        <v>0</v>
      </c>
      <c r="BJ36" s="167" t="s">
        <v>55</v>
      </c>
      <c r="BK36" s="98">
        <f>BJ$21*BJ$22*1</f>
        <v>3.0909639748564177</v>
      </c>
      <c r="BL36" s="149" t="s">
        <v>54</v>
      </c>
      <c r="BM36" s="52">
        <v>0</v>
      </c>
      <c r="BN36" s="377">
        <v>6</v>
      </c>
      <c r="BO36" s="103">
        <f t="shared" si="17"/>
        <v>7.619525049447357</v>
      </c>
      <c r="BP36" s="170"/>
      <c r="BQ36" s="177"/>
      <c r="BR36" s="39">
        <v>14</v>
      </c>
      <c r="BS36" s="82">
        <f t="shared" si="10"/>
        <v>2.9435857955386884</v>
      </c>
      <c r="BT36" s="39" t="s">
        <v>54</v>
      </c>
      <c r="BU36" s="82">
        <v>0</v>
      </c>
      <c r="BV36" s="39" t="s">
        <v>54</v>
      </c>
      <c r="BW36" s="82">
        <v>0</v>
      </c>
      <c r="BX36" s="39" t="s">
        <v>54</v>
      </c>
      <c r="BY36" s="82">
        <v>0</v>
      </c>
      <c r="BZ36" s="39" t="s">
        <v>54</v>
      </c>
      <c r="CA36" s="82">
        <v>0</v>
      </c>
      <c r="CB36" s="39">
        <v>15</v>
      </c>
      <c r="CC36" s="82">
        <f t="shared" si="12"/>
        <v>0.9905781746683879</v>
      </c>
      <c r="CD36" s="39">
        <v>14</v>
      </c>
      <c r="CE36" s="52">
        <f t="shared" si="13"/>
        <v>2.0014922196966256</v>
      </c>
      <c r="CF36" s="34"/>
      <c r="CG36" s="46"/>
      <c r="CH36" s="39">
        <v>8</v>
      </c>
      <c r="CI36" s="52">
        <f>($CI$16-CH36+1)*CH$21*CH$22</f>
        <v>5.776066256149197</v>
      </c>
      <c r="CJ36" s="34"/>
      <c r="CK36" s="46"/>
      <c r="CL36" s="39"/>
      <c r="CM36" s="52"/>
      <c r="CN36" s="34"/>
      <c r="CO36" s="158"/>
      <c r="CP36" s="341">
        <f t="shared" si="14"/>
        <v>83.73713908378859</v>
      </c>
      <c r="CQ36" s="159">
        <f t="shared" si="15"/>
        <v>13</v>
      </c>
      <c r="CR36" s="56" t="s">
        <v>24</v>
      </c>
      <c r="CS36" s="35"/>
      <c r="DG36" s="125"/>
    </row>
    <row r="37" spans="1:97" s="102" customFormat="1" ht="12.75">
      <c r="A37" s="48">
        <v>14</v>
      </c>
      <c r="B37" s="100" t="s">
        <v>22</v>
      </c>
      <c r="C37" s="352" t="s">
        <v>52</v>
      </c>
      <c r="D37" s="53"/>
      <c r="E37" s="103"/>
      <c r="F37" s="104"/>
      <c r="G37" s="103"/>
      <c r="H37" s="99"/>
      <c r="I37" s="177"/>
      <c r="J37" s="34"/>
      <c r="K37" s="46"/>
      <c r="L37" s="226"/>
      <c r="M37" s="103"/>
      <c r="N37" s="99"/>
      <c r="O37" s="98"/>
      <c r="P37" s="104"/>
      <c r="Q37" s="98"/>
      <c r="R37" s="166"/>
      <c r="S37" s="177"/>
      <c r="T37" s="52"/>
      <c r="U37" s="103"/>
      <c r="V37" s="104"/>
      <c r="W37" s="98"/>
      <c r="X37" s="52"/>
      <c r="Y37" s="103"/>
      <c r="Z37" s="104"/>
      <c r="AA37" s="98"/>
      <c r="AB37" s="52"/>
      <c r="AC37" s="103"/>
      <c r="AD37" s="104"/>
      <c r="AE37" s="98"/>
      <c r="AF37" s="52"/>
      <c r="AG37" s="103"/>
      <c r="AH37" s="104"/>
      <c r="AI37" s="103"/>
      <c r="AJ37" s="105"/>
      <c r="AK37" s="177"/>
      <c r="AL37" s="103"/>
      <c r="AM37" s="98"/>
      <c r="AN37" s="103"/>
      <c r="AO37" s="103"/>
      <c r="AP37" s="34"/>
      <c r="AQ37" s="98"/>
      <c r="AR37" s="39"/>
      <c r="AS37" s="98"/>
      <c r="AT37" s="39"/>
      <c r="AU37" s="98"/>
      <c r="AV37" s="39"/>
      <c r="AW37" s="103"/>
      <c r="AX37" s="15"/>
      <c r="AY37" s="98"/>
      <c r="AZ37" s="39"/>
      <c r="BA37" s="177"/>
      <c r="BB37" s="103"/>
      <c r="BC37" s="98"/>
      <c r="BD37" s="103"/>
      <c r="BE37" s="98"/>
      <c r="BF37" s="103"/>
      <c r="BG37" s="98"/>
      <c r="BH37" s="103"/>
      <c r="BI37" s="98"/>
      <c r="BJ37" s="104"/>
      <c r="BK37" s="98"/>
      <c r="BL37" s="103"/>
      <c r="BM37" s="103"/>
      <c r="BN37" s="379"/>
      <c r="BO37" s="103"/>
      <c r="BP37" s="167"/>
      <c r="BQ37" s="177"/>
      <c r="BR37" s="39">
        <v>13</v>
      </c>
      <c r="BS37" s="82">
        <f t="shared" si="10"/>
        <v>4.415378693308033</v>
      </c>
      <c r="BT37" s="324">
        <v>13</v>
      </c>
      <c r="BU37" s="82">
        <f>($BU$16-BT37+1)*BT$21*BT$22</f>
        <v>2.9322410993231887</v>
      </c>
      <c r="BV37" s="39">
        <v>8</v>
      </c>
      <c r="BW37" s="82">
        <f>($BW$16-BV37+1)*BV$21*BV$22</f>
        <v>6.722186788309251</v>
      </c>
      <c r="BX37" s="39">
        <v>5</v>
      </c>
      <c r="BY37" s="82">
        <f>($BY$16-BX37+1)*BX$21*BX$22</f>
        <v>10.190995513450861</v>
      </c>
      <c r="BZ37" s="39">
        <v>7</v>
      </c>
      <c r="CA37" s="82">
        <f t="shared" si="11"/>
        <v>7.035288471129383</v>
      </c>
      <c r="CB37" s="39">
        <v>5</v>
      </c>
      <c r="CC37" s="82">
        <f t="shared" si="12"/>
        <v>10.896359921352268</v>
      </c>
      <c r="CD37" s="39">
        <v>6</v>
      </c>
      <c r="CE37" s="52">
        <f t="shared" si="13"/>
        <v>10.007461098483128</v>
      </c>
      <c r="CF37" s="34"/>
      <c r="CG37" s="46"/>
      <c r="CH37" s="367">
        <v>2</v>
      </c>
      <c r="CI37" s="52">
        <f>($CI$16-CH37+1)*CH$21*CH$22</f>
        <v>14.440165640372992</v>
      </c>
      <c r="CJ37" s="53"/>
      <c r="CK37" s="46"/>
      <c r="CL37" s="39">
        <v>4</v>
      </c>
      <c r="CM37" s="52">
        <f>($CG$16-CL37+1)*CL$21*CL$22</f>
        <v>2.5853216280382605</v>
      </c>
      <c r="CN37" s="110"/>
      <c r="CO37" s="177"/>
      <c r="CP37" s="341">
        <f t="shared" si="14"/>
        <v>69.22539885376736</v>
      </c>
      <c r="CQ37" s="159">
        <f t="shared" si="15"/>
        <v>14</v>
      </c>
      <c r="CR37" s="157" t="s">
        <v>22</v>
      </c>
      <c r="CS37" s="101"/>
    </row>
    <row r="38" spans="1:97" s="40" customFormat="1" ht="12.75">
      <c r="A38" s="48">
        <v>15</v>
      </c>
      <c r="B38" s="5" t="s">
        <v>11</v>
      </c>
      <c r="C38" s="342" t="s">
        <v>52</v>
      </c>
      <c r="D38" s="53"/>
      <c r="F38" s="5"/>
      <c r="H38" s="33"/>
      <c r="I38" s="46"/>
      <c r="J38" s="34"/>
      <c r="K38" s="46"/>
      <c r="L38" s="149"/>
      <c r="M38" s="52"/>
      <c r="N38" s="146"/>
      <c r="O38" s="52"/>
      <c r="P38" s="83"/>
      <c r="Q38" s="82"/>
      <c r="R38" s="149"/>
      <c r="S38" s="46"/>
      <c r="T38" s="52"/>
      <c r="V38" s="5"/>
      <c r="W38" s="93"/>
      <c r="X38" s="52"/>
      <c r="Z38" s="5"/>
      <c r="AA38" s="93"/>
      <c r="AB38" s="83"/>
      <c r="AD38" s="5"/>
      <c r="AE38" s="93"/>
      <c r="AF38" s="52"/>
      <c r="AH38" s="5"/>
      <c r="AJ38" s="34" t="s">
        <v>55</v>
      </c>
      <c r="AK38" s="46">
        <f>AJ$21*AJ$22*5</f>
        <v>3.434142727659996</v>
      </c>
      <c r="AL38" s="39"/>
      <c r="AM38" s="82"/>
      <c r="AN38" s="39"/>
      <c r="AO38" s="52"/>
      <c r="AP38" s="35"/>
      <c r="AQ38" s="93"/>
      <c r="AS38" s="93"/>
      <c r="AU38" s="93"/>
      <c r="AX38" s="5"/>
      <c r="AY38" s="93"/>
      <c r="BA38" s="47"/>
      <c r="BB38" s="39">
        <v>12</v>
      </c>
      <c r="BC38" s="98">
        <f>($BC$16-BB38+1)*BB$21*BB$22</f>
        <v>5.486623831207477</v>
      </c>
      <c r="BD38" s="39">
        <v>9</v>
      </c>
      <c r="BE38" s="98">
        <f>($BE$16-BD38+1)*BD$21*BD$22</f>
        <v>20.16632135950724</v>
      </c>
      <c r="BF38" s="39">
        <v>10</v>
      </c>
      <c r="BG38" s="82"/>
      <c r="BH38" s="39">
        <v>10</v>
      </c>
      <c r="BI38" s="98">
        <f>($BI$16-BH38+1)*BH$21*BH$22</f>
        <v>3.699318111495705</v>
      </c>
      <c r="BJ38" s="15">
        <v>10</v>
      </c>
      <c r="BK38" s="98">
        <f>($BK$16-BJ38+1)*BJ$21*BJ$22</f>
        <v>12.36385589942567</v>
      </c>
      <c r="BL38" s="39">
        <v>11</v>
      </c>
      <c r="BM38" s="103">
        <f>($BM$16-BL38+1)*BL$21*BL$22</f>
        <v>6.749999999999998</v>
      </c>
      <c r="BN38" s="99"/>
      <c r="BO38" s="103"/>
      <c r="BP38" s="104"/>
      <c r="BQ38" s="177"/>
      <c r="BR38" s="39"/>
      <c r="BS38" s="82"/>
      <c r="BT38" s="149"/>
      <c r="BU38" s="82"/>
      <c r="BV38" s="39"/>
      <c r="BW38" s="82"/>
      <c r="BX38" s="39"/>
      <c r="BY38" s="82"/>
      <c r="BZ38" s="39"/>
      <c r="CA38" s="82"/>
      <c r="CB38" s="39"/>
      <c r="CC38" s="82"/>
      <c r="CD38" s="39"/>
      <c r="CE38" s="52"/>
      <c r="CF38" s="34">
        <v>7</v>
      </c>
      <c r="CG38" s="46">
        <f>($CG$16-CF38+1)*CF$21*CF$22</f>
        <v>0.6463304070095651</v>
      </c>
      <c r="CH38" s="39">
        <v>11</v>
      </c>
      <c r="CI38" s="52">
        <f>($CI$16-CH38+1)*CH$21*CH$22</f>
        <v>1.4440165640372993</v>
      </c>
      <c r="CJ38" s="34"/>
      <c r="CK38" s="46"/>
      <c r="CL38" s="39"/>
      <c r="CM38" s="52"/>
      <c r="CN38" s="34"/>
      <c r="CO38" s="46"/>
      <c r="CP38" s="341">
        <f>E38+G38+I38+K38+M38+O38+Q38+S38+U38+W38+Y38+AA38+AC38+AE38+AG38+AI38+AK38+AM38+AO38+AQ38+AS38+AU38+AW38+AY38+BA38+BC38+BE38+BG38+BI38+BK38+BM38+BO38+BQ38+BS38+BU38+BW38+BY38+CA38+CC38+CE38+CG38+CI38+CK38+CM38+CO38</f>
        <v>53.990608900342956</v>
      </c>
      <c r="CQ38" s="159">
        <f t="shared" si="15"/>
        <v>15</v>
      </c>
      <c r="CR38" s="56" t="s">
        <v>11</v>
      </c>
      <c r="CS38" s="35"/>
    </row>
    <row r="39" spans="1:111" s="40" customFormat="1" ht="12.75">
      <c r="A39" s="48">
        <v>16</v>
      </c>
      <c r="B39" s="5" t="s">
        <v>7</v>
      </c>
      <c r="C39" s="342" t="s">
        <v>52</v>
      </c>
      <c r="D39" s="53"/>
      <c r="E39" s="39"/>
      <c r="F39" s="83"/>
      <c r="G39" s="52"/>
      <c r="H39" s="35"/>
      <c r="I39" s="47"/>
      <c r="J39" s="34"/>
      <c r="K39" s="46"/>
      <c r="N39" s="35"/>
      <c r="P39" s="5"/>
      <c r="Q39" s="93"/>
      <c r="S39" s="47"/>
      <c r="T39" s="52"/>
      <c r="U39" s="39"/>
      <c r="V39" s="83"/>
      <c r="W39" s="82"/>
      <c r="X39" s="52"/>
      <c r="Y39" s="39"/>
      <c r="Z39" s="83"/>
      <c r="AA39" s="82"/>
      <c r="AB39" s="83"/>
      <c r="AC39" s="39"/>
      <c r="AD39" s="83"/>
      <c r="AE39" s="82"/>
      <c r="AF39" s="52"/>
      <c r="AG39" s="39"/>
      <c r="AH39" s="83"/>
      <c r="AI39" s="52"/>
      <c r="AJ39" s="34" t="s">
        <v>55</v>
      </c>
      <c r="AK39" s="46">
        <f>AJ$21*AJ$22*5</f>
        <v>3.434142727659996</v>
      </c>
      <c r="AL39" s="39"/>
      <c r="AM39" s="82"/>
      <c r="AN39" s="39"/>
      <c r="AO39" s="52"/>
      <c r="AP39" s="34"/>
      <c r="AQ39" s="82"/>
      <c r="AR39" s="39"/>
      <c r="AS39" s="388"/>
      <c r="AT39" s="39"/>
      <c r="AU39" s="82"/>
      <c r="AV39" s="39"/>
      <c r="AW39" s="52"/>
      <c r="AX39" s="15"/>
      <c r="AY39" s="82"/>
      <c r="AZ39" s="39"/>
      <c r="BA39" s="46"/>
      <c r="BB39" s="149">
        <v>13</v>
      </c>
      <c r="BC39" s="98">
        <f>($BC$16-BB39+1)*BB$21*BB$22</f>
        <v>3.6577492208049844</v>
      </c>
      <c r="BD39" s="149">
        <v>10</v>
      </c>
      <c r="BE39" s="98">
        <f>($BE$16-BD39+1)*BD$21*BD$22</f>
        <v>16.805267799589366</v>
      </c>
      <c r="BF39" s="316" t="s">
        <v>55</v>
      </c>
      <c r="BG39" s="98">
        <f>BF$21*BF$22*2</f>
        <v>3.699318111495705</v>
      </c>
      <c r="BH39" s="149">
        <v>11</v>
      </c>
      <c r="BI39" s="98">
        <f>($BI$16-BH39+1)*BH$21*BH$22</f>
        <v>1.8496590557478525</v>
      </c>
      <c r="BJ39" s="148">
        <v>9</v>
      </c>
      <c r="BK39" s="98">
        <f>($BK$16-BJ39+1)*BJ$21*BJ$22</f>
        <v>15.454819874282089</v>
      </c>
      <c r="BL39" s="149">
        <v>12</v>
      </c>
      <c r="BM39" s="103">
        <f>($BM$16-BL39+1)*BL$21*BL$22</f>
        <v>4.499999999999999</v>
      </c>
      <c r="BN39" s="105"/>
      <c r="BO39" s="103"/>
      <c r="BP39" s="104"/>
      <c r="BQ39" s="177"/>
      <c r="BR39" s="39"/>
      <c r="BS39" s="82"/>
      <c r="BT39" s="39"/>
      <c r="BU39" s="82"/>
      <c r="BV39" s="39"/>
      <c r="BW39" s="82"/>
      <c r="BX39" s="39"/>
      <c r="BY39" s="82"/>
      <c r="BZ39" s="39"/>
      <c r="CA39" s="82"/>
      <c r="CB39" s="39"/>
      <c r="CC39" s="82"/>
      <c r="CD39" s="39"/>
      <c r="CE39" s="52"/>
      <c r="CF39" s="53"/>
      <c r="CG39" s="46"/>
      <c r="CH39" s="279"/>
      <c r="CI39" s="52"/>
      <c r="CJ39" s="146"/>
      <c r="CK39" s="46"/>
      <c r="CL39" s="52"/>
      <c r="CM39" s="52"/>
      <c r="CN39" s="34"/>
      <c r="CO39" s="158"/>
      <c r="CP39" s="341">
        <f>E39+G39+I39+K39+M39+O39+Q39+S39+U39+W39+Y39+AA39+AC39+AE39+AG39+AI39+AK39+AM39+AO39+AQ39+AS39+AU39+AW39+AY39+BA39+BC39+BE39+BG39+BI39+BK39+BM39+BO39+BQ39+BS39+BU39+BW39+BY39+CA39+CC39+CE39+CG39+CI39+CK39+CM39+CO39</f>
        <v>49.40095678957999</v>
      </c>
      <c r="CQ39" s="159">
        <f t="shared" si="15"/>
        <v>16</v>
      </c>
      <c r="CR39" s="56" t="s">
        <v>7</v>
      </c>
      <c r="CS39" s="35"/>
      <c r="DG39" s="125"/>
    </row>
    <row r="40" spans="1:97" s="40" customFormat="1" ht="12.75">
      <c r="A40" s="48">
        <v>17</v>
      </c>
      <c r="B40" s="198" t="s">
        <v>12</v>
      </c>
      <c r="C40" s="353" t="s">
        <v>44</v>
      </c>
      <c r="D40" s="186"/>
      <c r="E40" s="187"/>
      <c r="F40" s="189"/>
      <c r="G40" s="190"/>
      <c r="H40" s="199"/>
      <c r="I40" s="240"/>
      <c r="J40" s="147">
        <v>4</v>
      </c>
      <c r="K40" s="49">
        <f>($K$16-J40+1)*J$21*J$22</f>
        <v>16.875173331552954</v>
      </c>
      <c r="L40" s="280"/>
      <c r="M40" s="134"/>
      <c r="N40" s="199"/>
      <c r="O40" s="241"/>
      <c r="P40" s="242"/>
      <c r="Q40" s="241"/>
      <c r="R40" s="198"/>
      <c r="S40" s="212"/>
      <c r="T40" s="187"/>
      <c r="U40" s="187"/>
      <c r="V40" s="189"/>
      <c r="W40" s="192"/>
      <c r="X40" s="187"/>
      <c r="Y40" s="187"/>
      <c r="Z40" s="189"/>
      <c r="AA40" s="192"/>
      <c r="AB40" s="187"/>
      <c r="AC40" s="187"/>
      <c r="AD40" s="189"/>
      <c r="AE40" s="192"/>
      <c r="AF40" s="187"/>
      <c r="AG40" s="187"/>
      <c r="AH40" s="189"/>
      <c r="AI40" s="190"/>
      <c r="AJ40" s="286"/>
      <c r="AK40" s="144"/>
      <c r="AL40" s="134"/>
      <c r="AM40" s="241"/>
      <c r="AN40" s="134"/>
      <c r="AO40" s="134"/>
      <c r="AP40" s="147">
        <v>5</v>
      </c>
      <c r="AQ40" s="224">
        <f>($AQ$16-AP40+1)*AP$21*AP$22</f>
        <v>1.0902723556992837</v>
      </c>
      <c r="AR40" s="280">
        <v>6</v>
      </c>
      <c r="AS40" s="135">
        <f>($AS$16-AR40+1)*AR$21*AR$22</f>
        <v>0.5451361778496419</v>
      </c>
      <c r="AT40" s="280">
        <v>6</v>
      </c>
      <c r="AU40" s="135">
        <f>($AU$16-AT40+1)*AT$21*AT$22</f>
        <v>0.5451361778496419</v>
      </c>
      <c r="AV40" s="280">
        <v>4</v>
      </c>
      <c r="AW40" s="132">
        <f>($AW$16-AV40+1)*AV$21*AV$22</f>
        <v>1.6354085335489255</v>
      </c>
      <c r="AX40" s="163">
        <v>6</v>
      </c>
      <c r="AY40" s="132">
        <f>($AY$16-AX40+1)*AX$21*AX$22</f>
        <v>0.5451361778496419</v>
      </c>
      <c r="AZ40" s="163">
        <v>5</v>
      </c>
      <c r="BA40" s="308">
        <f>($BA$16-AZ40+1)*AZ$21*AZ$22</f>
        <v>1.0902723556992837</v>
      </c>
      <c r="BB40" s="292"/>
      <c r="BC40" s="192"/>
      <c r="BD40" s="292"/>
      <c r="BE40" s="192"/>
      <c r="BF40" s="292"/>
      <c r="BG40" s="192"/>
      <c r="BH40" s="292"/>
      <c r="BI40" s="192"/>
      <c r="BJ40" s="191"/>
      <c r="BK40" s="192"/>
      <c r="BL40" s="292"/>
      <c r="BM40" s="190"/>
      <c r="BN40" s="381"/>
      <c r="BO40" s="190"/>
      <c r="BP40" s="193"/>
      <c r="BQ40" s="299"/>
      <c r="BR40" s="280">
        <v>15</v>
      </c>
      <c r="BS40" s="84">
        <f t="shared" si="10"/>
        <v>1.4717928977693442</v>
      </c>
      <c r="BT40" s="280">
        <v>14</v>
      </c>
      <c r="BU40" s="84">
        <f>($BU$16-BT40+1)*BT$21*BT$22</f>
        <v>1.4661205496615943</v>
      </c>
      <c r="BV40" s="280">
        <v>14</v>
      </c>
      <c r="BW40" s="84">
        <f>($BW$16-BV40+1)*BV$21*BV$22</f>
        <v>0.9603123983298931</v>
      </c>
      <c r="BX40" s="280">
        <v>13</v>
      </c>
      <c r="BY40" s="84">
        <f>($BY$16-BX40+1)*BX$21*BX$22</f>
        <v>2.0381991026901725</v>
      </c>
      <c r="BZ40" s="280" t="s">
        <v>54</v>
      </c>
      <c r="CA40" s="241"/>
      <c r="CB40" s="280">
        <v>14</v>
      </c>
      <c r="CC40" s="84">
        <f t="shared" si="12"/>
        <v>1.9811563493367759</v>
      </c>
      <c r="CD40" s="280">
        <v>15</v>
      </c>
      <c r="CE40" s="9">
        <f t="shared" si="13"/>
        <v>1.0007461098483128</v>
      </c>
      <c r="CF40" s="186"/>
      <c r="CG40" s="188"/>
      <c r="CH40" s="187"/>
      <c r="CI40" s="187"/>
      <c r="CJ40" s="186"/>
      <c r="CK40" s="144"/>
      <c r="CL40" s="187"/>
      <c r="CM40" s="365"/>
      <c r="CN40" s="199"/>
      <c r="CO40" s="364"/>
      <c r="CP40" s="363">
        <f t="shared" si="14"/>
        <v>31.244862517685462</v>
      </c>
      <c r="CQ40" s="200">
        <f t="shared" si="15"/>
        <v>17</v>
      </c>
      <c r="CR40" s="201" t="s">
        <v>12</v>
      </c>
      <c r="CS40" s="35"/>
    </row>
    <row r="41" spans="1:97" s="40" customFormat="1" ht="12.75">
      <c r="A41" s="48">
        <v>18</v>
      </c>
      <c r="B41" s="5" t="s">
        <v>21</v>
      </c>
      <c r="C41" s="342" t="s">
        <v>52</v>
      </c>
      <c r="D41" s="35"/>
      <c r="E41" s="232"/>
      <c r="F41" s="52"/>
      <c r="G41" s="52"/>
      <c r="H41" s="35"/>
      <c r="I41" s="47"/>
      <c r="J41" s="35"/>
      <c r="K41" s="46"/>
      <c r="N41" s="35"/>
      <c r="O41" s="231"/>
      <c r="Q41" s="231"/>
      <c r="S41" s="47"/>
      <c r="U41" s="232"/>
      <c r="V41" s="52"/>
      <c r="W41" s="232"/>
      <c r="Y41" s="232"/>
      <c r="Z41" s="52"/>
      <c r="AA41" s="232"/>
      <c r="AC41" s="232"/>
      <c r="AD41" s="52"/>
      <c r="AE41" s="232"/>
      <c r="AG41" s="232"/>
      <c r="AH41" s="52"/>
      <c r="AI41" s="52"/>
      <c r="AJ41" s="35"/>
      <c r="AK41" s="47"/>
      <c r="AM41" s="93"/>
      <c r="AP41" s="53"/>
      <c r="AQ41" s="82"/>
      <c r="AR41" s="52"/>
      <c r="AS41" s="82"/>
      <c r="AT41" s="52"/>
      <c r="AU41" s="82"/>
      <c r="AV41" s="52"/>
      <c r="AW41" s="232"/>
      <c r="AX41" s="52"/>
      <c r="AY41" s="232"/>
      <c r="AZ41" s="52"/>
      <c r="BA41" s="46"/>
      <c r="BB41" s="39">
        <v>14</v>
      </c>
      <c r="BC41" s="103">
        <f>($BC$16-BB41+1)*BB$21*BB$22</f>
        <v>1.8288746104024922</v>
      </c>
      <c r="BD41" s="39">
        <v>12</v>
      </c>
      <c r="BE41" s="103">
        <f>($BE$16-BD41+1)*BD$21*BD$22</f>
        <v>10.08316067975362</v>
      </c>
      <c r="BF41" s="316" t="s">
        <v>55</v>
      </c>
      <c r="BG41" s="103">
        <f>BF$21*BF$22*2</f>
        <v>3.699318111495705</v>
      </c>
      <c r="BH41" s="149" t="s">
        <v>54</v>
      </c>
      <c r="BI41" s="40">
        <v>0</v>
      </c>
      <c r="BJ41" s="39">
        <v>11</v>
      </c>
      <c r="BK41" s="103">
        <f>($BK$16-BJ41+1)*BJ$21*BJ$22</f>
        <v>9.272891924569253</v>
      </c>
      <c r="BL41" s="39">
        <v>13</v>
      </c>
      <c r="BM41" s="103">
        <f>($BM$16-BL41+1)*BL$21*BL$22</f>
        <v>2.2499999999999996</v>
      </c>
      <c r="BN41" s="382"/>
      <c r="BO41" s="370"/>
      <c r="BP41" s="369"/>
      <c r="BQ41" s="383"/>
      <c r="BR41" s="270"/>
      <c r="BS41" s="232"/>
      <c r="BT41" s="323"/>
      <c r="BU41" s="232"/>
      <c r="BV41" s="270"/>
      <c r="BW41" s="232"/>
      <c r="BX41" s="270"/>
      <c r="BY41" s="232"/>
      <c r="BZ41" s="270"/>
      <c r="CA41" s="232"/>
      <c r="CB41" s="270"/>
      <c r="CC41" s="232"/>
      <c r="CD41" s="39"/>
      <c r="CE41" s="52"/>
      <c r="CF41" s="53"/>
      <c r="CG41" s="46"/>
      <c r="CH41" s="39"/>
      <c r="CI41" s="52"/>
      <c r="CJ41" s="87"/>
      <c r="CK41" s="46"/>
      <c r="CL41" s="52"/>
      <c r="CM41" s="52"/>
      <c r="CN41" s="33"/>
      <c r="CO41" s="158"/>
      <c r="CP41" s="341">
        <f t="shared" si="14"/>
        <v>27.13424532622107</v>
      </c>
      <c r="CQ41" s="159">
        <f t="shared" si="15"/>
        <v>18</v>
      </c>
      <c r="CR41" s="56" t="s">
        <v>21</v>
      </c>
      <c r="CS41" s="35"/>
    </row>
    <row r="42" spans="1:97" s="40" customFormat="1" ht="12.75">
      <c r="A42" s="48">
        <v>19</v>
      </c>
      <c r="B42" s="5" t="s">
        <v>33</v>
      </c>
      <c r="C42" s="343" t="s">
        <v>46</v>
      </c>
      <c r="D42" s="53"/>
      <c r="E42" s="93"/>
      <c r="F42" s="103"/>
      <c r="G42" s="103"/>
      <c r="H42" s="35"/>
      <c r="I42" s="47"/>
      <c r="J42" s="35"/>
      <c r="K42" s="46"/>
      <c r="N42" s="35"/>
      <c r="O42" s="93"/>
      <c r="Q42" s="93"/>
      <c r="S42" s="47"/>
      <c r="T42" s="52"/>
      <c r="U42" s="93"/>
      <c r="V42" s="103"/>
      <c r="W42" s="98"/>
      <c r="X42" s="52"/>
      <c r="Y42" s="93"/>
      <c r="Z42" s="103"/>
      <c r="AA42" s="98"/>
      <c r="AB42" s="52"/>
      <c r="AC42" s="93"/>
      <c r="AD42" s="103"/>
      <c r="AE42" s="98"/>
      <c r="AF42" s="52"/>
      <c r="AG42" s="93"/>
      <c r="AH42" s="103"/>
      <c r="AI42" s="103"/>
      <c r="AJ42" s="35"/>
      <c r="AK42" s="47"/>
      <c r="AL42" s="139">
        <v>3</v>
      </c>
      <c r="AM42" s="82">
        <f>($AM$16-AL42+1)*AL$21*AL$22</f>
        <v>1.9655560456566723</v>
      </c>
      <c r="AN42" s="139">
        <v>3</v>
      </c>
      <c r="AO42" s="52">
        <f>($AO$16-AN42+1)*AN$21*AN$22</f>
        <v>1.1905507889761495</v>
      </c>
      <c r="AP42" s="35"/>
      <c r="AQ42" s="93"/>
      <c r="AS42" s="93"/>
      <c r="AU42" s="93"/>
      <c r="AW42" s="93"/>
      <c r="AY42" s="93"/>
      <c r="BA42" s="47"/>
      <c r="BB42" s="39">
        <v>11</v>
      </c>
      <c r="BC42" s="103">
        <f>($BC$16-BB42+1)*BB$21*BB$22</f>
        <v>7.315498441609969</v>
      </c>
      <c r="BD42" s="316" t="s">
        <v>55</v>
      </c>
      <c r="BE42" s="103">
        <f>BD$21*BD$22*2</f>
        <v>6.722107119835746</v>
      </c>
      <c r="BF42" s="149" t="s">
        <v>54</v>
      </c>
      <c r="BG42" s="103">
        <v>0</v>
      </c>
      <c r="BH42" s="149" t="s">
        <v>54</v>
      </c>
      <c r="BI42" s="103">
        <v>0</v>
      </c>
      <c r="BJ42" s="149" t="s">
        <v>54</v>
      </c>
      <c r="BK42" s="103">
        <v>0</v>
      </c>
      <c r="BL42" s="40">
        <v>10</v>
      </c>
      <c r="BM42" s="103">
        <f>($BM$16-BL42+1)*BL$21*BL$22</f>
        <v>8.999999999999998</v>
      </c>
      <c r="BN42" s="101"/>
      <c r="BO42" s="371"/>
      <c r="BP42" s="102"/>
      <c r="BQ42" s="340"/>
      <c r="BS42" s="93"/>
      <c r="BU42" s="93"/>
      <c r="BW42" s="93"/>
      <c r="BY42" s="93"/>
      <c r="CA42" s="93"/>
      <c r="CC42" s="93"/>
      <c r="CF42" s="35"/>
      <c r="CG42" s="47"/>
      <c r="CJ42" s="35"/>
      <c r="CK42" s="47"/>
      <c r="CN42" s="34"/>
      <c r="CO42" s="118"/>
      <c r="CP42" s="341">
        <f t="shared" si="14"/>
        <v>26.19371239607854</v>
      </c>
      <c r="CQ42" s="159">
        <f t="shared" si="15"/>
        <v>19</v>
      </c>
      <c r="CR42" s="56" t="s">
        <v>33</v>
      </c>
      <c r="CS42" s="35"/>
    </row>
    <row r="43" spans="1:97" s="40" customFormat="1" ht="12.75">
      <c r="A43" s="48">
        <v>20</v>
      </c>
      <c r="B43" s="143" t="s">
        <v>68</v>
      </c>
      <c r="C43" s="194" t="s">
        <v>57</v>
      </c>
      <c r="D43" s="36"/>
      <c r="E43" s="216"/>
      <c r="F43" s="8"/>
      <c r="G43" s="8"/>
      <c r="H43" s="36"/>
      <c r="I43" s="212"/>
      <c r="J43" s="36"/>
      <c r="K43" s="212"/>
      <c r="L43" s="8"/>
      <c r="M43" s="8"/>
      <c r="N43" s="36"/>
      <c r="O43" s="216"/>
      <c r="P43" s="8"/>
      <c r="Q43" s="216"/>
      <c r="R43" s="8"/>
      <c r="S43" s="212"/>
      <c r="T43" s="265">
        <v>5</v>
      </c>
      <c r="U43" s="84">
        <f>($U$16-T43+1)*T$21*T$22</f>
        <v>2.6999999999999993</v>
      </c>
      <c r="V43" s="265">
        <v>5</v>
      </c>
      <c r="W43" s="84">
        <f>($W$16-V43+1)*V$21*V$22</f>
        <v>3.1724920778435033</v>
      </c>
      <c r="X43" s="265">
        <v>4</v>
      </c>
      <c r="Y43" s="84">
        <f>($Y$16-X43+1)*X$21*X$22</f>
        <v>4.786210422844513</v>
      </c>
      <c r="Z43" s="265" t="s">
        <v>55</v>
      </c>
      <c r="AA43" s="84">
        <f>Z$21*Z$22*1</f>
        <v>3.376399419660426</v>
      </c>
      <c r="AB43" s="8" t="s">
        <v>54</v>
      </c>
      <c r="AC43" s="224">
        <v>0</v>
      </c>
      <c r="AD43" s="265">
        <v>4</v>
      </c>
      <c r="AE43" s="84">
        <f>($AE$16-AD43+1)*AD$21*AD$22</f>
        <v>3.270817067097851</v>
      </c>
      <c r="AF43" s="265">
        <v>4</v>
      </c>
      <c r="AG43" s="84">
        <f>($AG$16-AF43+1)*AF$21*AF$22</f>
        <v>3.270817067097851</v>
      </c>
      <c r="AH43" s="8" t="s">
        <v>54</v>
      </c>
      <c r="AI43" s="140">
        <v>0</v>
      </c>
      <c r="AJ43" s="36"/>
      <c r="AK43" s="212"/>
      <c r="AL43" s="8"/>
      <c r="AM43" s="216"/>
      <c r="AN43" s="8"/>
      <c r="AO43" s="8"/>
      <c r="AP43" s="36"/>
      <c r="AQ43" s="216"/>
      <c r="AR43" s="8"/>
      <c r="AS43" s="216"/>
      <c r="AT43" s="8"/>
      <c r="AU43" s="216"/>
      <c r="AV43" s="8"/>
      <c r="AW43" s="216"/>
      <c r="AX43" s="8"/>
      <c r="AY43" s="216"/>
      <c r="AZ43" s="8"/>
      <c r="BA43" s="212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384"/>
      <c r="BO43" s="372"/>
      <c r="BP43" s="152"/>
      <c r="BQ43" s="385"/>
      <c r="BR43" s="8"/>
      <c r="BS43" s="216"/>
      <c r="BT43" s="8"/>
      <c r="BU43" s="216"/>
      <c r="BV43" s="8"/>
      <c r="BW43" s="216"/>
      <c r="BX43" s="8"/>
      <c r="BY43" s="216"/>
      <c r="BZ43" s="8"/>
      <c r="CA43" s="216"/>
      <c r="CB43" s="8"/>
      <c r="CC43" s="216"/>
      <c r="CD43" s="8"/>
      <c r="CE43" s="8"/>
      <c r="CF43" s="36"/>
      <c r="CG43" s="212"/>
      <c r="CH43" s="8"/>
      <c r="CI43" s="8"/>
      <c r="CJ43" s="36"/>
      <c r="CK43" s="212"/>
      <c r="CL43" s="8"/>
      <c r="CM43" s="8"/>
      <c r="CN43" s="36"/>
      <c r="CO43" s="362"/>
      <c r="CP43" s="363">
        <f t="shared" si="14"/>
        <v>20.576736054544146</v>
      </c>
      <c r="CQ43" s="200">
        <f t="shared" si="15"/>
        <v>20</v>
      </c>
      <c r="CR43" s="153" t="s">
        <v>68</v>
      </c>
      <c r="CS43" s="35"/>
    </row>
    <row r="44" spans="1:97" s="102" customFormat="1" ht="12.75">
      <c r="A44" s="48">
        <v>21</v>
      </c>
      <c r="B44" s="116" t="s">
        <v>85</v>
      </c>
      <c r="C44" s="343" t="s">
        <v>44</v>
      </c>
      <c r="D44" s="53"/>
      <c r="E44" s="98"/>
      <c r="F44" s="103"/>
      <c r="G44" s="103"/>
      <c r="H44" s="99"/>
      <c r="I44" s="177"/>
      <c r="J44" s="35"/>
      <c r="K44" s="46"/>
      <c r="L44" s="226"/>
      <c r="M44" s="103"/>
      <c r="N44" s="99"/>
      <c r="O44" s="98"/>
      <c r="P44" s="103"/>
      <c r="Q44" s="98"/>
      <c r="R44" s="226"/>
      <c r="S44" s="177"/>
      <c r="T44" s="52"/>
      <c r="U44" s="98"/>
      <c r="V44" s="103"/>
      <c r="W44" s="98"/>
      <c r="X44" s="52"/>
      <c r="Y44" s="98"/>
      <c r="Z44" s="103"/>
      <c r="AA44" s="98"/>
      <c r="AB44" s="52"/>
      <c r="AC44" s="98"/>
      <c r="AD44" s="103"/>
      <c r="AE44" s="98"/>
      <c r="AF44" s="52"/>
      <c r="AG44" s="98"/>
      <c r="AH44" s="103"/>
      <c r="AI44" s="103"/>
      <c r="AJ44" s="105"/>
      <c r="AK44" s="177"/>
      <c r="AL44" s="103"/>
      <c r="AM44" s="98"/>
      <c r="AN44" s="103"/>
      <c r="AO44" s="103"/>
      <c r="AP44" s="105"/>
      <c r="AQ44" s="98"/>
      <c r="AR44" s="103"/>
      <c r="AS44" s="98"/>
      <c r="AT44" s="103"/>
      <c r="AU44" s="98"/>
      <c r="AV44" s="103"/>
      <c r="AW44" s="98"/>
      <c r="AX44" s="103"/>
      <c r="AY44" s="98"/>
      <c r="AZ44" s="103"/>
      <c r="BA44" s="177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377"/>
      <c r="BO44" s="98"/>
      <c r="BP44" s="316"/>
      <c r="BQ44" s="177"/>
      <c r="BR44" s="39"/>
      <c r="BS44" s="82"/>
      <c r="BT44" s="149"/>
      <c r="BU44" s="82"/>
      <c r="BV44" s="39"/>
      <c r="BW44" s="82"/>
      <c r="BX44" s="39"/>
      <c r="BY44" s="82"/>
      <c r="BZ44" s="39"/>
      <c r="CA44" s="82"/>
      <c r="CB44" s="39"/>
      <c r="CC44" s="82"/>
      <c r="CD44" s="39"/>
      <c r="CE44" s="52"/>
      <c r="CF44" s="99"/>
      <c r="CG44" s="46"/>
      <c r="CH44" s="39"/>
      <c r="CI44" s="52"/>
      <c r="CJ44" s="99"/>
      <c r="CK44" s="46"/>
      <c r="CL44" s="226"/>
      <c r="CM44" s="52"/>
      <c r="CN44" s="110"/>
      <c r="CO44" s="177"/>
      <c r="CP44" s="341">
        <f>E44+G44+I44+K44+M44+O44+Q44+S44+U44+W44+Y44+AA44+AC44+AE44+AG44+AI44+AK44+AM44+AO44+AQ44+AS44+AU44+AW44+AY44+BA44+BC44+BE44+BG44+BI44+BK44+BM44+BO44+BQ44+BS44+BU44+BW44+BY44+CA44+CC44+CE44+CG44+CI44+CK44+CM44+CO44</f>
        <v>0</v>
      </c>
      <c r="CQ44" s="66" t="s">
        <v>41</v>
      </c>
      <c r="CR44" s="336" t="s">
        <v>85</v>
      </c>
      <c r="CS44" s="101"/>
    </row>
    <row r="45" spans="1:97" s="40" customFormat="1" ht="12.75">
      <c r="A45" s="48">
        <v>22</v>
      </c>
      <c r="B45" s="143" t="s">
        <v>23</v>
      </c>
      <c r="C45" s="344" t="s">
        <v>52</v>
      </c>
      <c r="D45" s="35"/>
      <c r="E45" s="82"/>
      <c r="F45" s="52"/>
      <c r="G45" s="52"/>
      <c r="H45" s="35"/>
      <c r="I45" s="47"/>
      <c r="J45" s="34"/>
      <c r="K45" s="46"/>
      <c r="N45" s="35"/>
      <c r="O45" s="93"/>
      <c r="Q45" s="93"/>
      <c r="S45" s="47"/>
      <c r="U45" s="82"/>
      <c r="V45" s="52"/>
      <c r="W45" s="82"/>
      <c r="Y45" s="82"/>
      <c r="Z45" s="52"/>
      <c r="AA45" s="82"/>
      <c r="AC45" s="82"/>
      <c r="AD45" s="52"/>
      <c r="AE45" s="82"/>
      <c r="AG45" s="82"/>
      <c r="AH45" s="52"/>
      <c r="AI45" s="52"/>
      <c r="AJ45" s="35"/>
      <c r="AK45" s="47"/>
      <c r="AM45" s="93"/>
      <c r="AP45" s="53"/>
      <c r="AQ45" s="82"/>
      <c r="AR45" s="52"/>
      <c r="AS45" s="82"/>
      <c r="AT45" s="52"/>
      <c r="AU45" s="82"/>
      <c r="AV45" s="52"/>
      <c r="AW45" s="82"/>
      <c r="AX45" s="52"/>
      <c r="AY45" s="82"/>
      <c r="AZ45" s="52"/>
      <c r="BA45" s="46"/>
      <c r="BN45" s="101"/>
      <c r="BO45" s="371"/>
      <c r="BP45" s="102"/>
      <c r="BQ45" s="340"/>
      <c r="BR45" s="39"/>
      <c r="BS45" s="82"/>
      <c r="BT45" s="149"/>
      <c r="BU45" s="82"/>
      <c r="BV45" s="39"/>
      <c r="BW45" s="82"/>
      <c r="BX45" s="149"/>
      <c r="BY45" s="82"/>
      <c r="BZ45" s="39"/>
      <c r="CA45" s="82"/>
      <c r="CB45" s="39"/>
      <c r="CC45" s="82"/>
      <c r="CD45" s="149"/>
      <c r="CE45" s="52"/>
      <c r="CF45" s="53"/>
      <c r="CG45" s="46"/>
      <c r="CH45" s="39"/>
      <c r="CI45" s="52"/>
      <c r="CJ45" s="53"/>
      <c r="CK45" s="46"/>
      <c r="CL45" s="52"/>
      <c r="CM45" s="52"/>
      <c r="CN45" s="107"/>
      <c r="CO45" s="46"/>
      <c r="CP45" s="341">
        <f>E45+G45+I45+K45+M45+O45+Q45+S45+U45+W45+Y45+AA45+AC45+AE45+AG45+AI45+AK45+AM45+AO45+AQ45+AS45+AU45+AW45+AY45+BA45+BC45+BE45+BG45+BI45+BK45+BM45+BO45+BQ45+BS45+BU45+BW45+BY45+CA45+CC45+CE45+CG45+CI45+CK45+CM45+CO45</f>
        <v>0</v>
      </c>
      <c r="CQ45" s="66" t="s">
        <v>41</v>
      </c>
      <c r="CR45" s="183" t="s">
        <v>23</v>
      </c>
      <c r="CS45" s="35"/>
    </row>
    <row r="46" spans="1:97" s="40" customFormat="1" ht="13.5" thickBot="1">
      <c r="A46" s="48">
        <v>23</v>
      </c>
      <c r="B46" s="90" t="s">
        <v>32</v>
      </c>
      <c r="C46" s="345" t="s">
        <v>71</v>
      </c>
      <c r="D46" s="38"/>
      <c r="E46" s="228"/>
      <c r="F46" s="91"/>
      <c r="G46" s="91"/>
      <c r="H46" s="38"/>
      <c r="I46" s="227"/>
      <c r="J46" s="38"/>
      <c r="K46" s="227"/>
      <c r="L46" s="91"/>
      <c r="M46" s="91"/>
      <c r="N46" s="38"/>
      <c r="O46" s="228"/>
      <c r="P46" s="91"/>
      <c r="Q46" s="228"/>
      <c r="R46" s="91"/>
      <c r="S46" s="227"/>
      <c r="T46" s="91"/>
      <c r="U46" s="228"/>
      <c r="V46" s="91"/>
      <c r="W46" s="228"/>
      <c r="X46" s="91"/>
      <c r="Y46" s="228"/>
      <c r="Z46" s="91"/>
      <c r="AA46" s="228"/>
      <c r="AB46" s="91"/>
      <c r="AC46" s="228"/>
      <c r="AD46" s="91"/>
      <c r="AE46" s="228"/>
      <c r="AF46" s="91"/>
      <c r="AG46" s="228"/>
      <c r="AH46" s="91"/>
      <c r="AI46" s="91"/>
      <c r="AJ46" s="38"/>
      <c r="AK46" s="227"/>
      <c r="AL46" s="91"/>
      <c r="AM46" s="228"/>
      <c r="AN46" s="91"/>
      <c r="AO46" s="91"/>
      <c r="AP46" s="38"/>
      <c r="AQ46" s="228"/>
      <c r="AR46" s="91"/>
      <c r="AS46" s="228"/>
      <c r="AT46" s="91"/>
      <c r="AU46" s="228"/>
      <c r="AV46" s="91"/>
      <c r="AW46" s="228"/>
      <c r="AX46" s="91"/>
      <c r="AY46" s="228"/>
      <c r="AZ46" s="91"/>
      <c r="BA46" s="227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38"/>
      <c r="BO46" s="228"/>
      <c r="BP46" s="91"/>
      <c r="BQ46" s="227"/>
      <c r="BR46" s="6"/>
      <c r="BS46" s="179"/>
      <c r="BT46" s="6"/>
      <c r="BU46" s="179"/>
      <c r="BV46" s="6"/>
      <c r="BW46" s="179"/>
      <c r="BX46" s="6"/>
      <c r="BY46" s="179"/>
      <c r="BZ46" s="6"/>
      <c r="CA46" s="179"/>
      <c r="CB46" s="6"/>
      <c r="CC46" s="179"/>
      <c r="CD46" s="6"/>
      <c r="CE46" s="178"/>
      <c r="CF46" s="38"/>
      <c r="CG46" s="227"/>
      <c r="CH46" s="91"/>
      <c r="CI46" s="91"/>
      <c r="CJ46" s="38"/>
      <c r="CK46" s="227"/>
      <c r="CL46" s="91"/>
      <c r="CM46" s="91"/>
      <c r="CN46" s="32"/>
      <c r="CO46" s="361"/>
      <c r="CP46" s="180">
        <f>E46+G46+I46+K46+M46+O46+Q46+S46+U46+W46+Y46+AA46+AC46+AE46+AG46+AI46+AK46+AM46+AO46+AQ46+AS46+AU46+AW46+AY46+BA46+BC46+BE46+BG46+BI46+BK46+BM46+BO46+BQ46+BS46+BU46+BW46+BY46+CA46+CC46+CE46+CG46+CI46+CK46+CM46+CO46</f>
        <v>0</v>
      </c>
      <c r="CQ46" s="181" t="s">
        <v>41</v>
      </c>
      <c r="CR46" s="182" t="s">
        <v>32</v>
      </c>
      <c r="CS46" s="35"/>
    </row>
    <row r="47" spans="1:111" s="40" customFormat="1" ht="12.75">
      <c r="A47" s="48">
        <v>24</v>
      </c>
      <c r="B47" s="5" t="s">
        <v>59</v>
      </c>
      <c r="C47" s="77" t="s">
        <v>52</v>
      </c>
      <c r="D47" s="35"/>
      <c r="F47" s="5"/>
      <c r="H47" s="36" t="s">
        <v>38</v>
      </c>
      <c r="I47" s="47"/>
      <c r="J47" s="35"/>
      <c r="K47" s="47"/>
      <c r="L47" s="35"/>
      <c r="N47" s="5"/>
      <c r="O47" s="93"/>
      <c r="Q47" s="93"/>
      <c r="S47" s="47"/>
      <c r="T47" s="35"/>
      <c r="V47" s="5"/>
      <c r="X47" s="35"/>
      <c r="Z47" s="5"/>
      <c r="AB47" s="35"/>
      <c r="AD47" s="5"/>
      <c r="AF47" s="35"/>
      <c r="AH47" s="5"/>
      <c r="AJ47" s="35"/>
      <c r="AK47" s="47"/>
      <c r="AM47" s="93"/>
      <c r="AP47" s="35"/>
      <c r="AR47" s="5"/>
      <c r="AT47" s="5"/>
      <c r="AV47" s="5"/>
      <c r="AX47" s="5"/>
      <c r="AY47" s="93"/>
      <c r="BB47" s="53"/>
      <c r="BC47" s="52"/>
      <c r="BD47" s="83"/>
      <c r="BE47" s="82"/>
      <c r="BF47" s="52"/>
      <c r="BG47" s="52"/>
      <c r="BH47" s="83"/>
      <c r="BI47" s="52"/>
      <c r="BJ47" s="83"/>
      <c r="BK47" s="52"/>
      <c r="BL47" s="83"/>
      <c r="BM47" s="46"/>
      <c r="BN47" s="317"/>
      <c r="BO47" s="103"/>
      <c r="BP47" s="104"/>
      <c r="BQ47" s="103"/>
      <c r="BR47" s="34"/>
      <c r="BS47" s="52"/>
      <c r="BT47" s="15"/>
      <c r="BU47" s="52"/>
      <c r="BV47" s="15"/>
      <c r="BW47" s="52"/>
      <c r="BX47" s="15"/>
      <c r="BY47" s="52"/>
      <c r="BZ47" s="15"/>
      <c r="CA47" s="52"/>
      <c r="CB47" s="15"/>
      <c r="CC47" s="52"/>
      <c r="CD47" s="15"/>
      <c r="CE47" s="46"/>
      <c r="CF47" s="35"/>
      <c r="CH47" s="34"/>
      <c r="CI47" s="52"/>
      <c r="CJ47" s="35"/>
      <c r="CL47" s="35"/>
      <c r="CN47" s="34"/>
      <c r="CO47" s="118"/>
      <c r="CP47" s="112"/>
      <c r="CQ47" s="66"/>
      <c r="CR47" s="335" t="s">
        <v>59</v>
      </c>
      <c r="CS47" s="35"/>
      <c r="DG47" s="125"/>
    </row>
    <row r="48" spans="1:97" s="40" customFormat="1" ht="12.75">
      <c r="A48" s="48">
        <v>25</v>
      </c>
      <c r="B48" s="7" t="s">
        <v>27</v>
      </c>
      <c r="C48" s="78" t="s">
        <v>44</v>
      </c>
      <c r="D48" s="36"/>
      <c r="E48" s="195"/>
      <c r="F48" s="151"/>
      <c r="G48" s="132"/>
      <c r="H48" s="36" t="s">
        <v>38</v>
      </c>
      <c r="I48" s="212"/>
      <c r="J48" s="48"/>
      <c r="K48" s="49"/>
      <c r="L48" s="36"/>
      <c r="M48" s="8"/>
      <c r="N48" s="7"/>
      <c r="O48" s="216"/>
      <c r="P48" s="7"/>
      <c r="Q48" s="216"/>
      <c r="R48" s="8"/>
      <c r="S48" s="212"/>
      <c r="T48" s="36"/>
      <c r="U48" s="195"/>
      <c r="V48" s="151"/>
      <c r="W48" s="132"/>
      <c r="X48" s="36"/>
      <c r="Y48" s="195"/>
      <c r="Z48" s="151"/>
      <c r="AA48" s="132"/>
      <c r="AB48" s="36"/>
      <c r="AC48" s="195"/>
      <c r="AD48" s="151"/>
      <c r="AE48" s="132"/>
      <c r="AF48" s="36"/>
      <c r="AG48" s="195"/>
      <c r="AH48" s="151"/>
      <c r="AI48" s="132"/>
      <c r="AJ48" s="36"/>
      <c r="AK48" s="212"/>
      <c r="AM48" s="93"/>
      <c r="AN48" s="8"/>
      <c r="AO48" s="8"/>
      <c r="AP48" s="36"/>
      <c r="AQ48" s="9"/>
      <c r="AR48" s="7"/>
      <c r="AS48" s="8"/>
      <c r="AT48" s="7"/>
      <c r="AU48" s="9"/>
      <c r="AV48" s="7"/>
      <c r="AW48" s="9"/>
      <c r="AX48" s="7"/>
      <c r="AY48" s="84"/>
      <c r="AZ48" s="7"/>
      <c r="BA48" s="9"/>
      <c r="BB48" s="48"/>
      <c r="BC48" s="9"/>
      <c r="BD48" s="16"/>
      <c r="BE48" s="84"/>
      <c r="BF48" s="293"/>
      <c r="BG48" s="135"/>
      <c r="BH48" s="16"/>
      <c r="BI48" s="9"/>
      <c r="BJ48" s="16"/>
      <c r="BK48" s="9"/>
      <c r="BL48" s="16"/>
      <c r="BM48" s="49"/>
      <c r="BN48" s="318"/>
      <c r="BO48" s="132"/>
      <c r="BP48" s="151"/>
      <c r="BQ48" s="132"/>
      <c r="BR48" s="48"/>
      <c r="BS48" s="84"/>
      <c r="BT48" s="129"/>
      <c r="BU48" s="9"/>
      <c r="BV48" s="16"/>
      <c r="BW48" s="84"/>
      <c r="BX48" s="16"/>
      <c r="BY48" s="9"/>
      <c r="BZ48" s="16"/>
      <c r="CA48" s="84"/>
      <c r="CB48" s="16"/>
      <c r="CC48" s="84"/>
      <c r="CD48" s="16"/>
      <c r="CE48" s="49"/>
      <c r="CF48" s="95"/>
      <c r="CG48" s="49"/>
      <c r="CH48" s="48"/>
      <c r="CI48" s="9"/>
      <c r="CJ48" s="95"/>
      <c r="CK48" s="49"/>
      <c r="CL48" s="95"/>
      <c r="CM48" s="49"/>
      <c r="CN48" s="133"/>
      <c r="CO48" s="49"/>
      <c r="CP48" s="111"/>
      <c r="CQ48" s="67"/>
      <c r="CR48" s="185" t="s">
        <v>27</v>
      </c>
      <c r="CS48" s="35"/>
    </row>
    <row r="49" spans="1:97" s="40" customFormat="1" ht="12.75">
      <c r="A49" s="48">
        <v>26</v>
      </c>
      <c r="B49" s="5" t="s">
        <v>25</v>
      </c>
      <c r="C49" s="76" t="s">
        <v>13</v>
      </c>
      <c r="D49" s="35"/>
      <c r="F49" s="5"/>
      <c r="H49" s="35" t="s">
        <v>38</v>
      </c>
      <c r="I49" s="47"/>
      <c r="J49" s="35"/>
      <c r="K49" s="47"/>
      <c r="L49" s="35"/>
      <c r="N49" s="5"/>
      <c r="O49" s="93"/>
      <c r="Q49" s="93"/>
      <c r="S49" s="47"/>
      <c r="T49" s="35"/>
      <c r="V49" s="5"/>
      <c r="X49" s="35"/>
      <c r="Z49" s="5"/>
      <c r="AB49" s="35"/>
      <c r="AD49" s="5"/>
      <c r="AF49" s="35"/>
      <c r="AH49" s="5"/>
      <c r="AJ49" s="35"/>
      <c r="AK49" s="47"/>
      <c r="AM49" s="93"/>
      <c r="AP49" s="35"/>
      <c r="AR49" s="5"/>
      <c r="AT49" s="5"/>
      <c r="AV49" s="5"/>
      <c r="AX49" s="5"/>
      <c r="AY49" s="93"/>
      <c r="BB49" s="35"/>
      <c r="BD49" s="5"/>
      <c r="BE49" s="93"/>
      <c r="BH49" s="5"/>
      <c r="BJ49" s="5"/>
      <c r="BL49" s="5"/>
      <c r="BM49" s="47"/>
      <c r="BP49" s="5"/>
      <c r="BR49" s="34"/>
      <c r="BT49" s="15"/>
      <c r="BV49" s="15"/>
      <c r="BX49" s="15"/>
      <c r="BZ49" s="15"/>
      <c r="CB49" s="15"/>
      <c r="CD49" s="5"/>
      <c r="CF49" s="35"/>
      <c r="CH49" s="35"/>
      <c r="CJ49" s="35"/>
      <c r="CL49" s="35"/>
      <c r="CN49" s="34"/>
      <c r="CO49" s="117"/>
      <c r="CP49" s="112"/>
      <c r="CQ49" s="66"/>
      <c r="CR49" s="335" t="s">
        <v>25</v>
      </c>
      <c r="CS49" s="35"/>
    </row>
    <row r="50" spans="1:97" s="40" customFormat="1" ht="12" customHeight="1">
      <c r="A50" s="48">
        <v>27</v>
      </c>
      <c r="B50" s="5" t="s">
        <v>17</v>
      </c>
      <c r="C50" s="76" t="s">
        <v>44</v>
      </c>
      <c r="D50" s="35"/>
      <c r="F50" s="5"/>
      <c r="H50" s="35" t="s">
        <v>38</v>
      </c>
      <c r="I50" s="47"/>
      <c r="J50" s="35"/>
      <c r="K50" s="47"/>
      <c r="L50" s="35"/>
      <c r="N50" s="5"/>
      <c r="O50" s="93"/>
      <c r="Q50" s="93"/>
      <c r="S50" s="47"/>
      <c r="T50" s="35"/>
      <c r="V50" s="5"/>
      <c r="X50" s="35"/>
      <c r="Z50" s="5"/>
      <c r="AB50" s="35"/>
      <c r="AD50" s="5"/>
      <c r="AF50" s="35"/>
      <c r="AH50" s="5"/>
      <c r="AJ50" s="35"/>
      <c r="AK50" s="47"/>
      <c r="AM50" s="93"/>
      <c r="AP50" s="35"/>
      <c r="AR50" s="5"/>
      <c r="AT50" s="5"/>
      <c r="AV50" s="5"/>
      <c r="AX50" s="5"/>
      <c r="AY50" s="93"/>
      <c r="BB50" s="35"/>
      <c r="BD50" s="5"/>
      <c r="BE50" s="93"/>
      <c r="BH50" s="5"/>
      <c r="BJ50" s="5"/>
      <c r="BL50" s="5"/>
      <c r="BM50" s="47"/>
      <c r="BP50" s="5"/>
      <c r="BR50" s="34"/>
      <c r="BT50" s="15"/>
      <c r="BV50" s="15"/>
      <c r="BX50" s="15"/>
      <c r="BZ50" s="15"/>
      <c r="CB50" s="15"/>
      <c r="CD50" s="5"/>
      <c r="CF50" s="35"/>
      <c r="CH50" s="35"/>
      <c r="CJ50" s="35"/>
      <c r="CL50" s="35"/>
      <c r="CN50" s="34"/>
      <c r="CO50" s="117"/>
      <c r="CP50" s="112"/>
      <c r="CQ50" s="66"/>
      <c r="CR50" s="335" t="s">
        <v>17</v>
      </c>
      <c r="CS50" s="35"/>
    </row>
    <row r="51" spans="1:97" s="40" customFormat="1" ht="12.75">
      <c r="A51" s="48">
        <v>28</v>
      </c>
      <c r="B51" s="5" t="s">
        <v>26</v>
      </c>
      <c r="C51" s="76" t="s">
        <v>44</v>
      </c>
      <c r="D51" s="35"/>
      <c r="F51" s="5"/>
      <c r="H51" s="35" t="s">
        <v>38</v>
      </c>
      <c r="I51" s="47"/>
      <c r="J51" s="35"/>
      <c r="K51" s="47"/>
      <c r="L51" s="35"/>
      <c r="N51" s="5"/>
      <c r="O51" s="93"/>
      <c r="Q51" s="93"/>
      <c r="S51" s="47"/>
      <c r="T51" s="35"/>
      <c r="V51" s="5"/>
      <c r="X51" s="35"/>
      <c r="Z51" s="5"/>
      <c r="AB51" s="35"/>
      <c r="AD51" s="5"/>
      <c r="AF51" s="35"/>
      <c r="AH51" s="5"/>
      <c r="AJ51" s="35"/>
      <c r="AK51" s="47"/>
      <c r="AM51" s="93"/>
      <c r="AP51" s="35"/>
      <c r="AR51" s="5"/>
      <c r="AT51" s="5"/>
      <c r="AV51" s="5"/>
      <c r="AX51" s="5"/>
      <c r="AY51" s="93"/>
      <c r="BB51" s="35"/>
      <c r="BD51" s="5"/>
      <c r="BE51" s="93"/>
      <c r="BH51" s="5"/>
      <c r="BJ51" s="5"/>
      <c r="BL51" s="5"/>
      <c r="BM51" s="47"/>
      <c r="BP51" s="5"/>
      <c r="BR51" s="35"/>
      <c r="BT51" s="15"/>
      <c r="BV51" s="5"/>
      <c r="BX51" s="5"/>
      <c r="BZ51" s="5"/>
      <c r="CB51" s="5"/>
      <c r="CD51" s="5"/>
      <c r="CF51" s="35"/>
      <c r="CH51" s="35"/>
      <c r="CJ51" s="35"/>
      <c r="CL51" s="35"/>
      <c r="CN51" s="34"/>
      <c r="CO51" s="117"/>
      <c r="CP51" s="108"/>
      <c r="CQ51" s="66"/>
      <c r="CR51" s="335" t="s">
        <v>26</v>
      </c>
      <c r="CS51" s="35"/>
    </row>
    <row r="52" spans="1:97" s="40" customFormat="1" ht="12.75">
      <c r="A52" s="48">
        <v>29</v>
      </c>
      <c r="B52" s="5" t="s">
        <v>42</v>
      </c>
      <c r="C52" s="76" t="s">
        <v>71</v>
      </c>
      <c r="D52" s="35"/>
      <c r="F52" s="5"/>
      <c r="H52" s="35" t="s">
        <v>38</v>
      </c>
      <c r="I52" s="47"/>
      <c r="J52" s="35"/>
      <c r="K52" s="47"/>
      <c r="L52" s="35"/>
      <c r="N52" s="5"/>
      <c r="O52" s="93"/>
      <c r="Q52" s="93"/>
      <c r="S52" s="47"/>
      <c r="T52" s="35"/>
      <c r="V52" s="5"/>
      <c r="X52" s="35"/>
      <c r="Z52" s="5"/>
      <c r="AB52" s="35"/>
      <c r="AD52" s="5"/>
      <c r="AF52" s="35"/>
      <c r="AH52" s="5"/>
      <c r="AJ52" s="35"/>
      <c r="AK52" s="47"/>
      <c r="AM52" s="93"/>
      <c r="AP52" s="35"/>
      <c r="AR52" s="5"/>
      <c r="AT52" s="5"/>
      <c r="AV52" s="5"/>
      <c r="AX52" s="5"/>
      <c r="AY52" s="93"/>
      <c r="BB52" s="35"/>
      <c r="BD52" s="5"/>
      <c r="BE52" s="93"/>
      <c r="BH52" s="5"/>
      <c r="BJ52" s="5"/>
      <c r="BL52" s="5"/>
      <c r="BM52" s="47"/>
      <c r="BP52" s="5"/>
      <c r="BR52" s="35"/>
      <c r="BT52" s="5"/>
      <c r="BV52" s="5"/>
      <c r="BX52" s="5"/>
      <c r="BZ52" s="5"/>
      <c r="CB52" s="5"/>
      <c r="CD52" s="5"/>
      <c r="CF52" s="35"/>
      <c r="CH52" s="35"/>
      <c r="CJ52" s="35"/>
      <c r="CL52" s="35"/>
      <c r="CN52" s="34"/>
      <c r="CO52" s="117"/>
      <c r="CP52" s="108"/>
      <c r="CQ52" s="66"/>
      <c r="CR52" s="335" t="s">
        <v>42</v>
      </c>
      <c r="CS52" s="35"/>
    </row>
    <row r="53" spans="1:97" s="40" customFormat="1" ht="12.75">
      <c r="A53" s="48">
        <v>30</v>
      </c>
      <c r="B53" s="5" t="s">
        <v>61</v>
      </c>
      <c r="C53" s="77" t="s">
        <v>60</v>
      </c>
      <c r="D53" s="53"/>
      <c r="E53" s="52"/>
      <c r="F53" s="83"/>
      <c r="G53" s="52"/>
      <c r="H53" s="35" t="s">
        <v>38</v>
      </c>
      <c r="I53" s="46"/>
      <c r="J53" s="35"/>
      <c r="K53" s="47"/>
      <c r="L53" s="35"/>
      <c r="N53" s="5"/>
      <c r="O53" s="93"/>
      <c r="Q53" s="93"/>
      <c r="S53" s="47"/>
      <c r="T53" s="53"/>
      <c r="U53" s="52"/>
      <c r="V53" s="83"/>
      <c r="W53" s="52"/>
      <c r="X53" s="53"/>
      <c r="Y53" s="52"/>
      <c r="Z53" s="83"/>
      <c r="AA53" s="52"/>
      <c r="AB53" s="53"/>
      <c r="AC53" s="52"/>
      <c r="AD53" s="83"/>
      <c r="AE53" s="52"/>
      <c r="AF53" s="53"/>
      <c r="AG53" s="52"/>
      <c r="AH53" s="83"/>
      <c r="AI53" s="52"/>
      <c r="AJ53" s="35"/>
      <c r="AK53" s="47"/>
      <c r="AM53" s="93"/>
      <c r="AP53" s="53"/>
      <c r="AQ53" s="52"/>
      <c r="AR53" s="83"/>
      <c r="AS53" s="52"/>
      <c r="AT53" s="83"/>
      <c r="AU53" s="52"/>
      <c r="AV53" s="83"/>
      <c r="AW53" s="52"/>
      <c r="AX53" s="83"/>
      <c r="AY53" s="82"/>
      <c r="AZ53" s="52"/>
      <c r="BA53" s="52"/>
      <c r="BB53" s="53"/>
      <c r="BC53" s="52"/>
      <c r="BD53" s="83"/>
      <c r="BE53" s="82"/>
      <c r="BF53" s="52"/>
      <c r="BG53" s="52"/>
      <c r="BH53" s="83"/>
      <c r="BI53" s="52"/>
      <c r="BJ53" s="83"/>
      <c r="BK53" s="52"/>
      <c r="BL53" s="83"/>
      <c r="BM53" s="46"/>
      <c r="BN53" s="52"/>
      <c r="BO53" s="52"/>
      <c r="BP53" s="83"/>
      <c r="BQ53" s="52"/>
      <c r="BR53" s="34"/>
      <c r="BS53" s="52"/>
      <c r="BT53" s="15"/>
      <c r="BU53" s="52"/>
      <c r="BV53" s="15"/>
      <c r="BW53" s="52"/>
      <c r="BX53" s="15"/>
      <c r="BY53" s="52"/>
      <c r="BZ53" s="15"/>
      <c r="CA53" s="52"/>
      <c r="CB53" s="15"/>
      <c r="CC53" s="52"/>
      <c r="CD53" s="15"/>
      <c r="CE53" s="52"/>
      <c r="CF53" s="53"/>
      <c r="CG53" s="52"/>
      <c r="CH53" s="34"/>
      <c r="CI53" s="52"/>
      <c r="CJ53" s="35"/>
      <c r="CL53" s="53"/>
      <c r="CM53" s="52"/>
      <c r="CN53" s="34"/>
      <c r="CO53" s="117"/>
      <c r="CP53" s="106"/>
      <c r="CQ53" s="66"/>
      <c r="CR53" s="335" t="s">
        <v>61</v>
      </c>
      <c r="CS53" s="35"/>
    </row>
    <row r="54" spans="1:97" s="40" customFormat="1" ht="12.75">
      <c r="A54" s="48">
        <v>31</v>
      </c>
      <c r="B54" s="5" t="s">
        <v>30</v>
      </c>
      <c r="C54" s="76" t="s">
        <v>44</v>
      </c>
      <c r="D54" s="35"/>
      <c r="F54" s="5"/>
      <c r="H54" s="35" t="s">
        <v>38</v>
      </c>
      <c r="I54" s="47"/>
      <c r="J54" s="35"/>
      <c r="K54" s="47"/>
      <c r="L54" s="35"/>
      <c r="N54" s="5"/>
      <c r="O54" s="93"/>
      <c r="Q54" s="93"/>
      <c r="S54" s="47"/>
      <c r="T54" s="35"/>
      <c r="V54" s="5"/>
      <c r="X54" s="35"/>
      <c r="Z54" s="5"/>
      <c r="AB54" s="35"/>
      <c r="AD54" s="5"/>
      <c r="AF54" s="35"/>
      <c r="AH54" s="5"/>
      <c r="AJ54" s="35"/>
      <c r="AK54" s="47"/>
      <c r="AM54" s="93"/>
      <c r="AP54" s="35"/>
      <c r="AR54" s="5"/>
      <c r="AT54" s="5"/>
      <c r="AV54" s="5"/>
      <c r="AX54" s="5"/>
      <c r="AY54" s="93"/>
      <c r="BB54" s="35"/>
      <c r="BD54" s="5"/>
      <c r="BE54" s="93"/>
      <c r="BH54" s="5"/>
      <c r="BJ54" s="5"/>
      <c r="BL54" s="5"/>
      <c r="BM54" s="47"/>
      <c r="BP54" s="5"/>
      <c r="BR54" s="35"/>
      <c r="BT54" s="5"/>
      <c r="BV54" s="5"/>
      <c r="BX54" s="5"/>
      <c r="BZ54" s="5"/>
      <c r="CB54" s="5"/>
      <c r="CD54" s="5"/>
      <c r="CF54" s="35"/>
      <c r="CH54" s="35"/>
      <c r="CJ54" s="35"/>
      <c r="CL54" s="35"/>
      <c r="CN54" s="34"/>
      <c r="CO54" s="117"/>
      <c r="CP54" s="72"/>
      <c r="CQ54" s="66"/>
      <c r="CR54" s="335" t="s">
        <v>30</v>
      </c>
      <c r="CS54" s="35"/>
    </row>
    <row r="55" spans="1:97" s="40" customFormat="1" ht="12.75">
      <c r="A55" s="48">
        <v>32</v>
      </c>
      <c r="B55" s="5" t="s">
        <v>53</v>
      </c>
      <c r="C55" s="77" t="s">
        <v>62</v>
      </c>
      <c r="D55" s="35"/>
      <c r="F55" s="5"/>
      <c r="H55" s="35" t="s">
        <v>38</v>
      </c>
      <c r="I55" s="47"/>
      <c r="J55" s="35"/>
      <c r="K55" s="47"/>
      <c r="L55" s="35"/>
      <c r="N55" s="5"/>
      <c r="O55" s="93"/>
      <c r="Q55" s="93"/>
      <c r="S55" s="47"/>
      <c r="T55" s="35"/>
      <c r="V55" s="5"/>
      <c r="X55" s="35"/>
      <c r="Z55" s="5"/>
      <c r="AB55" s="35"/>
      <c r="AD55" s="5"/>
      <c r="AF55" s="35"/>
      <c r="AH55" s="5"/>
      <c r="AJ55" s="35"/>
      <c r="AK55" s="47"/>
      <c r="AM55" s="93"/>
      <c r="AP55" s="35"/>
      <c r="AR55" s="5"/>
      <c r="AT55" s="5"/>
      <c r="AV55" s="5"/>
      <c r="AX55" s="5"/>
      <c r="AY55" s="93"/>
      <c r="BB55" s="35"/>
      <c r="BD55" s="5"/>
      <c r="BE55" s="93"/>
      <c r="BH55" s="5"/>
      <c r="BJ55" s="5"/>
      <c r="BL55" s="5"/>
      <c r="BM55" s="47"/>
      <c r="BP55" s="5"/>
      <c r="BR55" s="35"/>
      <c r="BT55" s="5"/>
      <c r="BV55" s="5"/>
      <c r="BX55" s="5"/>
      <c r="BZ55" s="5"/>
      <c r="CB55" s="5"/>
      <c r="CD55" s="5"/>
      <c r="CF55" s="35"/>
      <c r="CH55" s="35"/>
      <c r="CJ55" s="35"/>
      <c r="CL55" s="35"/>
      <c r="CN55" s="34"/>
      <c r="CO55" s="117"/>
      <c r="CP55" s="72"/>
      <c r="CQ55" s="66"/>
      <c r="CR55" s="335" t="s">
        <v>53</v>
      </c>
      <c r="CS55" s="35"/>
    </row>
    <row r="56" spans="1:97" s="40" customFormat="1" ht="12.75">
      <c r="A56" s="48">
        <v>33</v>
      </c>
      <c r="B56" s="5" t="s">
        <v>65</v>
      </c>
      <c r="C56" s="77" t="s">
        <v>67</v>
      </c>
      <c r="D56" s="35"/>
      <c r="F56" s="5"/>
      <c r="H56" s="35" t="s">
        <v>38</v>
      </c>
      <c r="I56" s="47"/>
      <c r="J56" s="35"/>
      <c r="K56" s="47"/>
      <c r="L56" s="35"/>
      <c r="N56" s="5"/>
      <c r="O56" s="93"/>
      <c r="Q56" s="93"/>
      <c r="S56" s="47"/>
      <c r="T56" s="35"/>
      <c r="V56" s="5"/>
      <c r="X56" s="35"/>
      <c r="Z56" s="5"/>
      <c r="AB56" s="35"/>
      <c r="AD56" s="5"/>
      <c r="AF56" s="35"/>
      <c r="AH56" s="5"/>
      <c r="AJ56" s="35"/>
      <c r="AK56" s="47"/>
      <c r="AM56" s="93"/>
      <c r="AP56" s="35"/>
      <c r="AR56" s="5"/>
      <c r="AT56" s="5"/>
      <c r="AV56" s="5"/>
      <c r="AX56" s="5"/>
      <c r="AY56" s="93"/>
      <c r="BB56" s="35"/>
      <c r="BD56" s="5"/>
      <c r="BE56" s="93"/>
      <c r="BH56" s="5"/>
      <c r="BJ56" s="5"/>
      <c r="BL56" s="5"/>
      <c r="BM56" s="47"/>
      <c r="BP56" s="5"/>
      <c r="BR56" s="35"/>
      <c r="BT56" s="5"/>
      <c r="BV56" s="5"/>
      <c r="BX56" s="5"/>
      <c r="BZ56" s="5"/>
      <c r="CB56" s="5"/>
      <c r="CD56" s="5"/>
      <c r="CF56" s="35"/>
      <c r="CH56" s="35"/>
      <c r="CJ56" s="35"/>
      <c r="CL56" s="35"/>
      <c r="CN56" s="35"/>
      <c r="CO56" s="117"/>
      <c r="CP56" s="72"/>
      <c r="CQ56" s="66"/>
      <c r="CR56" s="335" t="s">
        <v>65</v>
      </c>
      <c r="CS56" s="35"/>
    </row>
    <row r="57" spans="1:97" s="40" customFormat="1" ht="12.75">
      <c r="A57" s="48">
        <v>34</v>
      </c>
      <c r="B57" s="197" t="s">
        <v>66</v>
      </c>
      <c r="C57" s="79" t="s">
        <v>91</v>
      </c>
      <c r="D57" s="36"/>
      <c r="E57" s="8"/>
      <c r="F57" s="7"/>
      <c r="G57" s="8"/>
      <c r="H57" s="36" t="s">
        <v>38</v>
      </c>
      <c r="I57" s="212"/>
      <c r="J57" s="36"/>
      <c r="K57" s="212"/>
      <c r="L57" s="36"/>
      <c r="M57" s="8"/>
      <c r="N57" s="7"/>
      <c r="O57" s="216"/>
      <c r="P57" s="7"/>
      <c r="Q57" s="216"/>
      <c r="R57" s="8"/>
      <c r="S57" s="212"/>
      <c r="T57" s="36"/>
      <c r="U57" s="8"/>
      <c r="V57" s="7"/>
      <c r="W57" s="8"/>
      <c r="X57" s="36"/>
      <c r="Y57" s="8"/>
      <c r="Z57" s="7"/>
      <c r="AA57" s="8"/>
      <c r="AB57" s="36"/>
      <c r="AC57" s="8"/>
      <c r="AD57" s="7"/>
      <c r="AE57" s="8"/>
      <c r="AF57" s="36"/>
      <c r="AG57" s="8"/>
      <c r="AH57" s="7"/>
      <c r="AI57" s="8"/>
      <c r="AJ57" s="36"/>
      <c r="AK57" s="212"/>
      <c r="AM57" s="93"/>
      <c r="AN57" s="8"/>
      <c r="AO57" s="8"/>
      <c r="AP57" s="36"/>
      <c r="AQ57" s="8"/>
      <c r="AR57" s="7"/>
      <c r="AS57" s="8"/>
      <c r="AT57" s="7"/>
      <c r="AU57" s="8"/>
      <c r="AV57" s="7"/>
      <c r="AW57" s="8"/>
      <c r="AX57" s="7"/>
      <c r="AY57" s="216"/>
      <c r="BA57" s="8"/>
      <c r="BB57" s="36"/>
      <c r="BC57" s="8"/>
      <c r="BD57" s="7"/>
      <c r="BE57" s="216"/>
      <c r="BF57" s="8"/>
      <c r="BG57" s="8"/>
      <c r="BH57" s="7"/>
      <c r="BI57" s="8"/>
      <c r="BJ57" s="7"/>
      <c r="BK57" s="8"/>
      <c r="BL57" s="7"/>
      <c r="BM57" s="212"/>
      <c r="BN57" s="8"/>
      <c r="BO57" s="8"/>
      <c r="BP57" s="7"/>
      <c r="BQ57" s="8"/>
      <c r="BR57" s="36"/>
      <c r="BS57" s="8"/>
      <c r="BT57" s="7"/>
      <c r="BU57" s="8"/>
      <c r="BV57" s="7"/>
      <c r="BW57" s="8"/>
      <c r="BX57" s="7"/>
      <c r="BY57" s="8"/>
      <c r="BZ57" s="7"/>
      <c r="CA57" s="8"/>
      <c r="CB57" s="7"/>
      <c r="CC57" s="8"/>
      <c r="CD57" s="7"/>
      <c r="CE57" s="8"/>
      <c r="CF57" s="36"/>
      <c r="CG57" s="8"/>
      <c r="CH57" s="36"/>
      <c r="CI57" s="8"/>
      <c r="CJ57" s="36"/>
      <c r="CK57" s="8"/>
      <c r="CL57" s="36"/>
      <c r="CM57" s="8"/>
      <c r="CN57" s="36"/>
      <c r="CO57" s="154"/>
      <c r="CP57" s="36"/>
      <c r="CQ57" s="36"/>
      <c r="CR57" s="202" t="s">
        <v>66</v>
      </c>
      <c r="CS57" s="35"/>
    </row>
    <row r="58" spans="1:97" s="40" customFormat="1" ht="13.5" thickBot="1">
      <c r="A58" s="48">
        <v>35</v>
      </c>
      <c r="B58" s="174" t="s">
        <v>88</v>
      </c>
      <c r="C58" s="175" t="s">
        <v>69</v>
      </c>
      <c r="D58" s="38"/>
      <c r="E58" s="91"/>
      <c r="F58" s="90"/>
      <c r="G58" s="91"/>
      <c r="H58" s="38" t="s">
        <v>38</v>
      </c>
      <c r="I58" s="227"/>
      <c r="J58" s="38"/>
      <c r="K58" s="227"/>
      <c r="L58" s="38"/>
      <c r="M58" s="91"/>
      <c r="N58" s="234"/>
      <c r="O58" s="233"/>
      <c r="P58" s="235"/>
      <c r="Q58" s="233"/>
      <c r="R58" s="91"/>
      <c r="S58" s="227"/>
      <c r="T58" s="38"/>
      <c r="U58" s="91"/>
      <c r="V58" s="90"/>
      <c r="W58" s="91"/>
      <c r="X58" s="38"/>
      <c r="Y58" s="91"/>
      <c r="Z58" s="90"/>
      <c r="AA58" s="91"/>
      <c r="AB58" s="38"/>
      <c r="AC58" s="91"/>
      <c r="AD58" s="90"/>
      <c r="AE58" s="91"/>
      <c r="AF58" s="38"/>
      <c r="AG58" s="91"/>
      <c r="AH58" s="90"/>
      <c r="AI58" s="91"/>
      <c r="AJ58" s="287"/>
      <c r="AK58" s="288"/>
      <c r="AM58" s="93"/>
      <c r="AN58" s="235"/>
      <c r="AO58" s="235"/>
      <c r="AP58" s="38"/>
      <c r="AQ58" s="91"/>
      <c r="AR58" s="90"/>
      <c r="AS58" s="91"/>
      <c r="AT58" s="90"/>
      <c r="AU58" s="91"/>
      <c r="AV58" s="90"/>
      <c r="AW58" s="91"/>
      <c r="AX58" s="90"/>
      <c r="AY58" s="228"/>
      <c r="BA58" s="91"/>
      <c r="BB58" s="38"/>
      <c r="BC58" s="91"/>
      <c r="BD58" s="90"/>
      <c r="BE58" s="228"/>
      <c r="BF58" s="91"/>
      <c r="BG58" s="91"/>
      <c r="BH58" s="90"/>
      <c r="BI58" s="91"/>
      <c r="BJ58" s="90"/>
      <c r="BK58" s="91"/>
      <c r="BL58" s="90"/>
      <c r="BM58" s="227"/>
      <c r="BN58" s="91"/>
      <c r="BO58" s="91"/>
      <c r="BP58" s="90"/>
      <c r="BQ58" s="91"/>
      <c r="BR58" s="38"/>
      <c r="BS58" s="91"/>
      <c r="BT58" s="90"/>
      <c r="BU58" s="91"/>
      <c r="BV58" s="90"/>
      <c r="BW58" s="91"/>
      <c r="BX58" s="90"/>
      <c r="BY58" s="91"/>
      <c r="BZ58" s="90"/>
      <c r="CA58" s="91"/>
      <c r="CB58" s="90"/>
      <c r="CC58" s="91"/>
      <c r="CD58" s="90"/>
      <c r="CE58" s="91"/>
      <c r="CF58" s="38"/>
      <c r="CG58" s="91"/>
      <c r="CH58" s="38"/>
      <c r="CI58" s="91"/>
      <c r="CJ58" s="38"/>
      <c r="CK58" s="91"/>
      <c r="CL58" s="38"/>
      <c r="CM58" s="91"/>
      <c r="CN58" s="38"/>
      <c r="CO58" s="119"/>
      <c r="CP58" s="176"/>
      <c r="CQ58" s="32"/>
      <c r="CR58" s="203" t="s">
        <v>88</v>
      </c>
      <c r="CS58" s="35"/>
    </row>
    <row r="59" spans="1:110" s="40" customFormat="1" ht="13.5" thickBot="1">
      <c r="A59" s="48">
        <v>36</v>
      </c>
      <c r="B59" s="5" t="s">
        <v>3</v>
      </c>
      <c r="C59" s="76" t="s">
        <v>71</v>
      </c>
      <c r="D59" s="53"/>
      <c r="E59" s="237"/>
      <c r="F59" s="136"/>
      <c r="G59" s="136"/>
      <c r="H59" s="38" t="s">
        <v>38</v>
      </c>
      <c r="I59" s="47"/>
      <c r="J59" s="34"/>
      <c r="K59" s="47"/>
      <c r="L59" s="35"/>
      <c r="M59" s="47"/>
      <c r="N59" s="223"/>
      <c r="O59" s="82"/>
      <c r="P59" s="83"/>
      <c r="Q59" s="82"/>
      <c r="R59" s="223"/>
      <c r="S59" s="52"/>
      <c r="T59" s="53"/>
      <c r="U59" s="160"/>
      <c r="V59" s="162"/>
      <c r="W59" s="150"/>
      <c r="X59" s="52"/>
      <c r="Y59" s="160"/>
      <c r="Z59" s="162"/>
      <c r="AA59" s="150"/>
      <c r="AB59" s="52"/>
      <c r="AC59" s="160"/>
      <c r="AD59" s="162"/>
      <c r="AE59" s="150"/>
      <c r="AF59" s="52"/>
      <c r="AG59" s="160"/>
      <c r="AH59" s="162"/>
      <c r="AI59" s="136"/>
      <c r="AJ59" s="53"/>
      <c r="AK59" s="46"/>
      <c r="AL59" s="52"/>
      <c r="AM59" s="82"/>
      <c r="AN59" s="52"/>
      <c r="AO59" s="52"/>
      <c r="AP59" s="81"/>
      <c r="AQ59" s="103"/>
      <c r="AR59" s="88"/>
      <c r="AS59" s="103"/>
      <c r="AT59" s="80"/>
      <c r="AU59" s="103"/>
      <c r="AV59" s="80"/>
      <c r="AW59" s="103"/>
      <c r="AX59" s="80"/>
      <c r="AY59" s="98"/>
      <c r="AZ59" s="220"/>
      <c r="BA59" s="103"/>
      <c r="BB59" s="81"/>
      <c r="BC59" s="103"/>
      <c r="BD59" s="80"/>
      <c r="BE59" s="98"/>
      <c r="BF59" s="220"/>
      <c r="BG59" s="98"/>
      <c r="BH59" s="80"/>
      <c r="BI59" s="103"/>
      <c r="BJ59" s="80"/>
      <c r="BK59" s="103"/>
      <c r="BL59" s="80"/>
      <c r="BM59" s="177"/>
      <c r="BN59" s="319"/>
      <c r="BO59" s="103"/>
      <c r="BP59" s="169"/>
      <c r="BQ59" s="103"/>
      <c r="BR59" s="81"/>
      <c r="BS59" s="82"/>
      <c r="BT59" s="15"/>
      <c r="BU59" s="52"/>
      <c r="BV59" s="15"/>
      <c r="BW59" s="52"/>
      <c r="BX59" s="15"/>
      <c r="BY59" s="52"/>
      <c r="BZ59" s="15"/>
      <c r="CA59" s="52"/>
      <c r="CB59" s="15"/>
      <c r="CC59" s="52"/>
      <c r="CD59" s="27"/>
      <c r="CE59" s="46"/>
      <c r="CF59" s="81"/>
      <c r="CG59" s="46"/>
      <c r="CH59" s="139"/>
      <c r="CI59" s="52"/>
      <c r="CJ59" s="81"/>
      <c r="CK59" s="52"/>
      <c r="CL59" s="81"/>
      <c r="CM59" s="46"/>
      <c r="CN59" s="113"/>
      <c r="CO59" s="46"/>
      <c r="CP59" s="112"/>
      <c r="CQ59" s="210"/>
      <c r="CR59" s="56" t="s">
        <v>3</v>
      </c>
      <c r="CS59" s="131"/>
      <c r="DF59" s="124"/>
    </row>
    <row r="60" spans="1:98" s="40" customFormat="1" ht="13.5" thickBot="1">
      <c r="A60" s="48">
        <v>37</v>
      </c>
      <c r="B60" s="5" t="s">
        <v>16</v>
      </c>
      <c r="C60" s="76" t="s">
        <v>44</v>
      </c>
      <c r="D60" s="35"/>
      <c r="E60" s="82"/>
      <c r="G60" s="52"/>
      <c r="H60" s="38" t="s">
        <v>38</v>
      </c>
      <c r="I60" s="46"/>
      <c r="J60" s="34"/>
      <c r="K60" s="47"/>
      <c r="L60" s="35"/>
      <c r="M60" s="47"/>
      <c r="N60" s="239"/>
      <c r="O60" s="82"/>
      <c r="P60" s="83"/>
      <c r="Q60" s="82"/>
      <c r="R60" s="239"/>
      <c r="S60" s="52"/>
      <c r="T60" s="35"/>
      <c r="U60" s="52"/>
      <c r="V60" s="5"/>
      <c r="W60" s="82"/>
      <c r="Y60" s="52"/>
      <c r="Z60" s="5"/>
      <c r="AA60" s="82"/>
      <c r="AC60" s="52"/>
      <c r="AD60" s="5"/>
      <c r="AE60" s="82"/>
      <c r="AG60" s="52"/>
      <c r="AH60" s="5"/>
      <c r="AI60" s="52"/>
      <c r="AJ60" s="53"/>
      <c r="AK60" s="46"/>
      <c r="AL60" s="52"/>
      <c r="AM60" s="82"/>
      <c r="AN60" s="52"/>
      <c r="AO60" s="52"/>
      <c r="AP60" s="146"/>
      <c r="AQ60" s="103"/>
      <c r="AR60" s="114"/>
      <c r="AS60" s="103"/>
      <c r="AT60" s="148"/>
      <c r="AU60" s="103"/>
      <c r="AV60" s="148"/>
      <c r="AW60" s="103"/>
      <c r="AX60" s="148"/>
      <c r="AY60" s="98"/>
      <c r="AZ60" s="149"/>
      <c r="BA60" s="103"/>
      <c r="BB60" s="121"/>
      <c r="BC60" s="103"/>
      <c r="BD60" s="85"/>
      <c r="BE60" s="98"/>
      <c r="BF60" s="294"/>
      <c r="BG60" s="98"/>
      <c r="BH60" s="85"/>
      <c r="BI60" s="103"/>
      <c r="BJ60" s="85"/>
      <c r="BK60" s="103"/>
      <c r="BL60" s="85"/>
      <c r="BM60" s="177"/>
      <c r="BN60" s="317"/>
      <c r="BO60" s="103"/>
      <c r="BP60" s="167"/>
      <c r="BQ60" s="103"/>
      <c r="BR60" s="113"/>
      <c r="BS60" s="82"/>
      <c r="BT60" s="27"/>
      <c r="BU60" s="52"/>
      <c r="BV60" s="27"/>
      <c r="BW60" s="52"/>
      <c r="BX60" s="15"/>
      <c r="BY60" s="52"/>
      <c r="BZ60" s="27"/>
      <c r="CA60" s="52"/>
      <c r="CB60" s="27"/>
      <c r="CC60" s="52"/>
      <c r="CD60" s="15"/>
      <c r="CE60" s="46"/>
      <c r="CF60" s="34"/>
      <c r="CG60" s="46"/>
      <c r="CH60" s="34"/>
      <c r="CI60" s="46"/>
      <c r="CJ60" s="87"/>
      <c r="CK60" s="52"/>
      <c r="CL60" s="34"/>
      <c r="CM60" s="46"/>
      <c r="CN60" s="34"/>
      <c r="CO60" s="118"/>
      <c r="CP60" s="112"/>
      <c r="CQ60" s="209"/>
      <c r="CR60" s="56" t="s">
        <v>16</v>
      </c>
      <c r="CS60" s="35"/>
      <c r="CT60" s="102"/>
    </row>
    <row r="61" spans="1:97" s="40" customFormat="1" ht="13.5" thickBot="1">
      <c r="A61" s="48">
        <v>38</v>
      </c>
      <c r="B61" s="5" t="s">
        <v>6</v>
      </c>
      <c r="C61" s="77" t="s">
        <v>45</v>
      </c>
      <c r="D61" s="35"/>
      <c r="E61" s="52"/>
      <c r="F61" s="114"/>
      <c r="G61" s="52"/>
      <c r="H61" s="38" t="s">
        <v>38</v>
      </c>
      <c r="I61" s="47"/>
      <c r="J61" s="34"/>
      <c r="K61" s="46"/>
      <c r="L61" s="35"/>
      <c r="M61" s="47"/>
      <c r="N61" s="220"/>
      <c r="O61" s="82"/>
      <c r="P61" s="83"/>
      <c r="Q61" s="82"/>
      <c r="R61" s="80"/>
      <c r="S61" s="52"/>
      <c r="T61" s="35"/>
      <c r="U61" s="52"/>
      <c r="V61" s="114"/>
      <c r="W61" s="82"/>
      <c r="Y61" s="52"/>
      <c r="Z61" s="114"/>
      <c r="AA61" s="82"/>
      <c r="AC61" s="52"/>
      <c r="AD61" s="114"/>
      <c r="AE61" s="82"/>
      <c r="AG61" s="52"/>
      <c r="AH61" s="114"/>
      <c r="AI61" s="52"/>
      <c r="AJ61" s="53"/>
      <c r="AK61" s="46"/>
      <c r="AL61" s="52"/>
      <c r="AM61" s="82"/>
      <c r="AN61" s="52"/>
      <c r="AO61" s="52"/>
      <c r="AP61" s="35"/>
      <c r="AQ61" s="82"/>
      <c r="AR61" s="5"/>
      <c r="AS61" s="103"/>
      <c r="AT61" s="5"/>
      <c r="AU61" s="82"/>
      <c r="AV61" s="5"/>
      <c r="AW61" s="52"/>
      <c r="AX61" s="5"/>
      <c r="AY61" s="82"/>
      <c r="BA61" s="52"/>
      <c r="BB61" s="35"/>
      <c r="BD61" s="5"/>
      <c r="BE61" s="93"/>
      <c r="BH61" s="5"/>
      <c r="BJ61" s="5"/>
      <c r="BL61" s="5"/>
      <c r="BM61" s="47"/>
      <c r="BN61" s="317"/>
      <c r="BO61" s="103"/>
      <c r="BP61" s="170"/>
      <c r="BQ61" s="103"/>
      <c r="BR61" s="34"/>
      <c r="BS61" s="82"/>
      <c r="BT61" s="15"/>
      <c r="BU61" s="52"/>
      <c r="BV61" s="15"/>
      <c r="BW61" s="82"/>
      <c r="BX61" s="39"/>
      <c r="BY61" s="52"/>
      <c r="BZ61" s="15"/>
      <c r="CA61" s="82"/>
      <c r="CB61" s="15"/>
      <c r="CC61" s="82"/>
      <c r="CD61" s="15"/>
      <c r="CE61" s="46"/>
      <c r="CF61" s="35"/>
      <c r="CH61" s="35"/>
      <c r="CJ61" s="35"/>
      <c r="CL61" s="35"/>
      <c r="CN61" s="35"/>
      <c r="CO61" s="117"/>
      <c r="CP61" s="112"/>
      <c r="CQ61" s="159"/>
      <c r="CR61" s="157" t="s">
        <v>6</v>
      </c>
      <c r="CS61" s="35"/>
    </row>
    <row r="62" spans="1:97" s="40" customFormat="1" ht="12.75">
      <c r="A62" s="48">
        <v>39</v>
      </c>
      <c r="B62" s="5" t="s">
        <v>64</v>
      </c>
      <c r="C62" s="77" t="s">
        <v>52</v>
      </c>
      <c r="D62" s="35"/>
      <c r="F62" s="5"/>
      <c r="H62" s="35"/>
      <c r="I62" s="47"/>
      <c r="J62" s="35"/>
      <c r="K62" s="47"/>
      <c r="L62" s="35"/>
      <c r="M62" s="47"/>
      <c r="O62" s="93"/>
      <c r="Q62" s="93"/>
      <c r="T62" s="35"/>
      <c r="V62" s="5"/>
      <c r="W62" s="93"/>
      <c r="Z62" s="5"/>
      <c r="AA62" s="93"/>
      <c r="AD62" s="5"/>
      <c r="AE62" s="93"/>
      <c r="AH62" s="5"/>
      <c r="AJ62" s="35"/>
      <c r="AK62" s="47"/>
      <c r="AM62" s="93"/>
      <c r="AP62" s="35"/>
      <c r="AR62" s="5"/>
      <c r="AT62" s="5"/>
      <c r="AV62" s="5"/>
      <c r="AX62" s="5"/>
      <c r="AY62" s="93"/>
      <c r="BB62" s="35"/>
      <c r="BC62" s="93"/>
      <c r="BE62" s="93"/>
      <c r="BG62" s="93"/>
      <c r="BI62" s="93"/>
      <c r="BJ62" s="5"/>
      <c r="BK62" s="93"/>
      <c r="BM62" s="47"/>
      <c r="BN62" s="102"/>
      <c r="BO62" s="102"/>
      <c r="BP62" s="100"/>
      <c r="BQ62" s="102"/>
      <c r="BR62" s="35"/>
      <c r="BS62" s="93"/>
      <c r="BU62" s="93"/>
      <c r="BW62" s="93"/>
      <c r="BY62" s="93"/>
      <c r="CA62" s="93"/>
      <c r="CC62" s="93"/>
      <c r="CE62" s="47"/>
      <c r="CH62" s="35"/>
      <c r="CI62" s="47"/>
      <c r="CJ62" s="35"/>
      <c r="CK62" s="47"/>
      <c r="CN62" s="34"/>
      <c r="CO62" s="117"/>
      <c r="CP62" s="112"/>
      <c r="CQ62" s="159"/>
      <c r="CR62" s="56" t="s">
        <v>64</v>
      </c>
      <c r="CS62" s="35"/>
    </row>
    <row r="63" spans="1:97" s="40" customFormat="1" ht="13.5" thickBot="1">
      <c r="A63" s="48">
        <v>40</v>
      </c>
      <c r="B63" s="90" t="s">
        <v>56</v>
      </c>
      <c r="C63" s="175" t="s">
        <v>57</v>
      </c>
      <c r="D63" s="296"/>
      <c r="E63" s="91"/>
      <c r="F63" s="90"/>
      <c r="G63" s="91"/>
      <c r="H63" s="32"/>
      <c r="I63" s="330"/>
      <c r="J63" s="38"/>
      <c r="K63" s="227"/>
      <c r="L63" s="38"/>
      <c r="M63" s="330"/>
      <c r="N63" s="91"/>
      <c r="O63" s="179"/>
      <c r="P63" s="178"/>
      <c r="Q63" s="179"/>
      <c r="R63" s="91"/>
      <c r="S63" s="178"/>
      <c r="T63" s="296"/>
      <c r="U63" s="91"/>
      <c r="V63" s="90"/>
      <c r="W63" s="228"/>
      <c r="X63" s="178"/>
      <c r="Y63" s="91"/>
      <c r="Z63" s="90"/>
      <c r="AA63" s="228"/>
      <c r="AB63" s="178"/>
      <c r="AC63" s="91"/>
      <c r="AD63" s="90"/>
      <c r="AE63" s="228"/>
      <c r="AF63" s="178"/>
      <c r="AG63" s="91"/>
      <c r="AH63" s="90"/>
      <c r="AI63" s="91"/>
      <c r="AJ63" s="296"/>
      <c r="AK63" s="330"/>
      <c r="AL63" s="178"/>
      <c r="AM63" s="179"/>
      <c r="AN63" s="178"/>
      <c r="AO63" s="178"/>
      <c r="AP63" s="38"/>
      <c r="AQ63" s="91"/>
      <c r="AR63" s="90"/>
      <c r="AS63" s="91"/>
      <c r="AT63" s="90"/>
      <c r="AU63" s="91"/>
      <c r="AV63" s="90"/>
      <c r="AW63" s="91"/>
      <c r="AX63" s="90"/>
      <c r="AY63" s="228"/>
      <c r="AZ63" s="91"/>
      <c r="BA63" s="91"/>
      <c r="BB63" s="296"/>
      <c r="BC63" s="179"/>
      <c r="BD63" s="178"/>
      <c r="BE63" s="179"/>
      <c r="BF63" s="178"/>
      <c r="BG63" s="179"/>
      <c r="BH63" s="178"/>
      <c r="BI63" s="179"/>
      <c r="BJ63" s="297"/>
      <c r="BK63" s="179"/>
      <c r="BL63" s="178"/>
      <c r="BM63" s="330"/>
      <c r="BN63" s="337"/>
      <c r="BO63" s="337"/>
      <c r="BP63" s="338"/>
      <c r="BQ63" s="337"/>
      <c r="BR63" s="32"/>
      <c r="BS63" s="179"/>
      <c r="BT63" s="6"/>
      <c r="BU63" s="179"/>
      <c r="BV63" s="6"/>
      <c r="BW63" s="179"/>
      <c r="BX63" s="6"/>
      <c r="BY63" s="179"/>
      <c r="BZ63" s="6"/>
      <c r="CA63" s="179"/>
      <c r="CB63" s="6"/>
      <c r="CC63" s="179"/>
      <c r="CD63" s="6"/>
      <c r="CE63" s="330"/>
      <c r="CF63" s="178"/>
      <c r="CG63" s="178"/>
      <c r="CH63" s="32"/>
      <c r="CI63" s="330"/>
      <c r="CJ63" s="296"/>
      <c r="CK63" s="330"/>
      <c r="CL63" s="178"/>
      <c r="CM63" s="178"/>
      <c r="CN63" s="32"/>
      <c r="CO63" s="119"/>
      <c r="CP63" s="180"/>
      <c r="CQ63" s="339"/>
      <c r="CR63" s="58" t="s">
        <v>56</v>
      </c>
      <c r="CS63" s="35"/>
    </row>
    <row r="64" spans="5:93" ht="12.75">
      <c r="E64" s="39"/>
      <c r="F64" s="39"/>
      <c r="G64" s="39"/>
      <c r="U64" s="39"/>
      <c r="V64" s="39"/>
      <c r="W64" s="39"/>
      <c r="Y64" s="39"/>
      <c r="Z64" s="39"/>
      <c r="AA64" s="39"/>
      <c r="AC64" s="39"/>
      <c r="AD64" s="39"/>
      <c r="AE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CN64" s="39"/>
      <c r="CO64" s="39"/>
    </row>
    <row r="65" spans="5:93" ht="12.75">
      <c r="E65" s="52"/>
      <c r="F65" s="52"/>
      <c r="G65" s="52"/>
      <c r="U65" s="52"/>
      <c r="V65" s="52"/>
      <c r="W65" s="52"/>
      <c r="Y65" s="52"/>
      <c r="Z65" s="52"/>
      <c r="AA65" s="52"/>
      <c r="AC65" s="52"/>
      <c r="AD65" s="52"/>
      <c r="AE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CN65" s="52"/>
      <c r="CO65" s="52"/>
    </row>
    <row r="66" spans="5:93" ht="12.75">
      <c r="E66" s="52"/>
      <c r="F66" s="52"/>
      <c r="G66" s="52"/>
      <c r="U66" s="52"/>
      <c r="V66" s="52"/>
      <c r="W66" s="52"/>
      <c r="Y66" s="52"/>
      <c r="Z66" s="52"/>
      <c r="AA66" s="52"/>
      <c r="AC66" s="52"/>
      <c r="AD66" s="52"/>
      <c r="AE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CN66" s="52"/>
      <c r="CO66" s="52"/>
    </row>
    <row r="67" spans="5:93" ht="12.75">
      <c r="E67" s="52"/>
      <c r="F67" s="52"/>
      <c r="G67" s="52"/>
      <c r="U67" s="52"/>
      <c r="V67" s="52"/>
      <c r="W67" s="52"/>
      <c r="Y67" s="52"/>
      <c r="Z67" s="52"/>
      <c r="AA67" s="52"/>
      <c r="AC67" s="52"/>
      <c r="AD67" s="52"/>
      <c r="AE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CN67" s="52"/>
      <c r="CO67" s="52"/>
    </row>
    <row r="68" spans="5:93" ht="12.75">
      <c r="E68" s="52"/>
      <c r="F68" s="52"/>
      <c r="G68" s="52"/>
      <c r="U68" s="52"/>
      <c r="V68" s="52"/>
      <c r="W68" s="52"/>
      <c r="Y68" s="52"/>
      <c r="Z68" s="52"/>
      <c r="AA68" s="52"/>
      <c r="AC68" s="52"/>
      <c r="AD68" s="52"/>
      <c r="AE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CN68" s="52"/>
      <c r="CO68" s="52"/>
    </row>
    <row r="69" spans="5:93" ht="12.75">
      <c r="E69" s="40"/>
      <c r="F69" s="40"/>
      <c r="G69" s="40"/>
      <c r="U69" s="40"/>
      <c r="V69" s="40"/>
      <c r="W69" s="40"/>
      <c r="Y69" s="40"/>
      <c r="Z69" s="40"/>
      <c r="AA69" s="40"/>
      <c r="AC69" s="40"/>
      <c r="AD69" s="40"/>
      <c r="AE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CN69" s="40"/>
      <c r="CO69" s="40"/>
    </row>
    <row r="70" spans="5:93" ht="12.75">
      <c r="E70" s="40"/>
      <c r="F70" s="40"/>
      <c r="G70" s="40"/>
      <c r="U70" s="40"/>
      <c r="V70" s="40"/>
      <c r="W70" s="40"/>
      <c r="Y70" s="40"/>
      <c r="Z70" s="40"/>
      <c r="AA70" s="40"/>
      <c r="AC70" s="40"/>
      <c r="AD70" s="40"/>
      <c r="AE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CN70" s="40"/>
      <c r="CO70" s="40"/>
    </row>
    <row r="71" spans="5:93" ht="12.75">
      <c r="E71" s="52"/>
      <c r="F71" s="52"/>
      <c r="G71" s="52"/>
      <c r="U71" s="52"/>
      <c r="V71" s="52"/>
      <c r="W71" s="52"/>
      <c r="Y71" s="52"/>
      <c r="Z71" s="52"/>
      <c r="AA71" s="52"/>
      <c r="AC71" s="52"/>
      <c r="AD71" s="52"/>
      <c r="AE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CN71" s="52"/>
      <c r="CO71" s="52"/>
    </row>
    <row r="72" spans="5:93" ht="12.75">
      <c r="E72" s="52"/>
      <c r="F72" s="52"/>
      <c r="G72" s="52"/>
      <c r="U72" s="52"/>
      <c r="V72" s="52"/>
      <c r="W72" s="52"/>
      <c r="Y72" s="52"/>
      <c r="Z72" s="52"/>
      <c r="AA72" s="52"/>
      <c r="AC72" s="52"/>
      <c r="AD72" s="52"/>
      <c r="AE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CN72" s="52"/>
      <c r="CO72" s="52"/>
    </row>
    <row r="73" spans="5:93" ht="12.75">
      <c r="E73" s="40"/>
      <c r="F73" s="40"/>
      <c r="G73" s="40"/>
      <c r="U73" s="40"/>
      <c r="V73" s="40"/>
      <c r="W73" s="40"/>
      <c r="Y73" s="40"/>
      <c r="Z73" s="40"/>
      <c r="AA73" s="40"/>
      <c r="AC73" s="40"/>
      <c r="AD73" s="40"/>
      <c r="AE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CN73" s="40"/>
      <c r="CO73" s="40"/>
    </row>
    <row r="74" spans="5:93" ht="12.75">
      <c r="E74" s="52"/>
      <c r="F74" s="52"/>
      <c r="G74" s="52"/>
      <c r="U74" s="52"/>
      <c r="V74" s="52"/>
      <c r="W74" s="52"/>
      <c r="Y74" s="52"/>
      <c r="Z74" s="52"/>
      <c r="AA74" s="52"/>
      <c r="AC74" s="52"/>
      <c r="AD74" s="52"/>
      <c r="AE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CN74" s="52"/>
      <c r="CO74" s="52"/>
    </row>
    <row r="75" spans="5:93" ht="12.75">
      <c r="E75" s="52"/>
      <c r="F75" s="52"/>
      <c r="G75" s="52"/>
      <c r="U75" s="52"/>
      <c r="V75" s="52"/>
      <c r="W75" s="52"/>
      <c r="Y75" s="52"/>
      <c r="Z75" s="52"/>
      <c r="AA75" s="52"/>
      <c r="AC75" s="52"/>
      <c r="AD75" s="52"/>
      <c r="AE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CN75" s="52"/>
      <c r="CO75" s="52"/>
    </row>
    <row r="76" spans="5:93" ht="12.75">
      <c r="E76" s="52"/>
      <c r="F76" s="52"/>
      <c r="G76" s="52"/>
      <c r="U76" s="52"/>
      <c r="V76" s="52"/>
      <c r="W76" s="52"/>
      <c r="Y76" s="52"/>
      <c r="Z76" s="52"/>
      <c r="AA76" s="52"/>
      <c r="AC76" s="52"/>
      <c r="AD76" s="52"/>
      <c r="AE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CN76" s="52"/>
      <c r="CO76" s="52"/>
    </row>
    <row r="77" spans="5:93" ht="12.75">
      <c r="E77" s="52"/>
      <c r="F77" s="52"/>
      <c r="G77" s="52"/>
      <c r="U77" s="52"/>
      <c r="V77" s="52"/>
      <c r="W77" s="52"/>
      <c r="Y77" s="52"/>
      <c r="Z77" s="52"/>
      <c r="AA77" s="52"/>
      <c r="AC77" s="52"/>
      <c r="AD77" s="52"/>
      <c r="AE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CN77" s="52"/>
      <c r="CO77" s="52"/>
    </row>
    <row r="78" spans="5:93" ht="12.75">
      <c r="E78" s="52"/>
      <c r="F78" s="52"/>
      <c r="G78" s="52"/>
      <c r="U78" s="52"/>
      <c r="V78" s="52"/>
      <c r="W78" s="52"/>
      <c r="Y78" s="52"/>
      <c r="Z78" s="52"/>
      <c r="AA78" s="52"/>
      <c r="AC78" s="52"/>
      <c r="AD78" s="52"/>
      <c r="AE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CN78" s="52"/>
      <c r="CO78" s="52"/>
    </row>
    <row r="79" spans="5:93" ht="12.75">
      <c r="E79" s="40"/>
      <c r="F79" s="40"/>
      <c r="G79" s="40"/>
      <c r="U79" s="40"/>
      <c r="V79" s="40"/>
      <c r="W79" s="40"/>
      <c r="Y79" s="40"/>
      <c r="Z79" s="40"/>
      <c r="AA79" s="40"/>
      <c r="AC79" s="40"/>
      <c r="AD79" s="40"/>
      <c r="AE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CN79" s="40"/>
      <c r="CO79" s="40"/>
    </row>
    <row r="80" spans="5:93" ht="12.75">
      <c r="E80" s="52"/>
      <c r="F80" s="52"/>
      <c r="G80" s="52"/>
      <c r="U80" s="52"/>
      <c r="V80" s="52"/>
      <c r="W80" s="52"/>
      <c r="Y80" s="52"/>
      <c r="Z80" s="52"/>
      <c r="AA80" s="52"/>
      <c r="AC80" s="52"/>
      <c r="AD80" s="52"/>
      <c r="AE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CN80" s="52"/>
      <c r="CO80" s="52"/>
    </row>
    <row r="81" spans="5:93" ht="12.75">
      <c r="E81" s="40"/>
      <c r="F81" s="40"/>
      <c r="G81" s="40"/>
      <c r="U81" s="40"/>
      <c r="V81" s="40"/>
      <c r="W81" s="40"/>
      <c r="Y81" s="40"/>
      <c r="Z81" s="40"/>
      <c r="AA81" s="40"/>
      <c r="AC81" s="40"/>
      <c r="AD81" s="40"/>
      <c r="AE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CN81" s="40"/>
      <c r="CO81" s="40"/>
    </row>
    <row r="82" spans="5:93" ht="12.75">
      <c r="E82" s="40"/>
      <c r="F82" s="40"/>
      <c r="G82" s="40"/>
      <c r="U82" s="40"/>
      <c r="V82" s="40"/>
      <c r="W82" s="40"/>
      <c r="Y82" s="40"/>
      <c r="Z82" s="40"/>
      <c r="AA82" s="40"/>
      <c r="AC82" s="40"/>
      <c r="AD82" s="40"/>
      <c r="AE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CN82" s="40"/>
      <c r="CO82" s="40"/>
    </row>
    <row r="83" spans="5:93" ht="12.75">
      <c r="E83" s="40"/>
      <c r="F83" s="40"/>
      <c r="G83" s="40"/>
      <c r="U83" s="40"/>
      <c r="V83" s="40"/>
      <c r="W83" s="40"/>
      <c r="Y83" s="40"/>
      <c r="Z83" s="40"/>
      <c r="AA83" s="40"/>
      <c r="AC83" s="40"/>
      <c r="AD83" s="40"/>
      <c r="AE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CN83" s="40"/>
      <c r="CO83" s="40"/>
    </row>
    <row r="84" spans="5:93" ht="12.75">
      <c r="E84" s="52"/>
      <c r="F84" s="52"/>
      <c r="G84" s="52"/>
      <c r="U84" s="52"/>
      <c r="V84" s="52"/>
      <c r="W84" s="52"/>
      <c r="Y84" s="52"/>
      <c r="Z84" s="52"/>
      <c r="AA84" s="52"/>
      <c r="AC84" s="52"/>
      <c r="AD84" s="52"/>
      <c r="AE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CN84" s="52"/>
      <c r="CO84" s="52"/>
    </row>
    <row r="85" spans="5:93" ht="12.75">
      <c r="E85" s="40"/>
      <c r="F85" s="40"/>
      <c r="G85" s="40"/>
      <c r="U85" s="40"/>
      <c r="V85" s="40"/>
      <c r="W85" s="40"/>
      <c r="Y85" s="40"/>
      <c r="Z85" s="40"/>
      <c r="AA85" s="40"/>
      <c r="AC85" s="40"/>
      <c r="AD85" s="40"/>
      <c r="AE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CN85" s="40"/>
      <c r="CO85" s="40"/>
    </row>
    <row r="86" spans="5:93" ht="12.75">
      <c r="E86" s="40"/>
      <c r="F86" s="40"/>
      <c r="G86" s="40"/>
      <c r="U86" s="40"/>
      <c r="V86" s="40"/>
      <c r="W86" s="40"/>
      <c r="Y86" s="40"/>
      <c r="Z86" s="40"/>
      <c r="AA86" s="40"/>
      <c r="AC86" s="40"/>
      <c r="AD86" s="40"/>
      <c r="AE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CN86" s="40"/>
      <c r="CO86" s="40"/>
    </row>
    <row r="87" spans="5:93" ht="12.75">
      <c r="E87" s="40"/>
      <c r="F87" s="40"/>
      <c r="G87" s="40"/>
      <c r="U87" s="40"/>
      <c r="V87" s="40"/>
      <c r="W87" s="40"/>
      <c r="Y87" s="40"/>
      <c r="Z87" s="40"/>
      <c r="AA87" s="40"/>
      <c r="AC87" s="40"/>
      <c r="AD87" s="40"/>
      <c r="AE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CN87" s="40"/>
      <c r="CO87" s="40"/>
    </row>
    <row r="88" spans="5:93" ht="12.75">
      <c r="E88" s="40"/>
      <c r="F88" s="40"/>
      <c r="G88" s="40"/>
      <c r="U88" s="40"/>
      <c r="V88" s="40"/>
      <c r="W88" s="40"/>
      <c r="Y88" s="40"/>
      <c r="Z88" s="40"/>
      <c r="AA88" s="40"/>
      <c r="AC88" s="40"/>
      <c r="AD88" s="40"/>
      <c r="AE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CN88" s="40"/>
      <c r="CO88" s="40"/>
    </row>
    <row r="89" spans="5:93" ht="12.75">
      <c r="E89" s="40"/>
      <c r="F89" s="40"/>
      <c r="G89" s="40"/>
      <c r="U89" s="40"/>
      <c r="V89" s="40"/>
      <c r="W89" s="40"/>
      <c r="Y89" s="40"/>
      <c r="Z89" s="40"/>
      <c r="AA89" s="40"/>
      <c r="AC89" s="40"/>
      <c r="AD89" s="40"/>
      <c r="AE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CN89" s="40"/>
      <c r="CO89" s="40"/>
    </row>
    <row r="90" spans="5:93" ht="12.75">
      <c r="E90" s="40"/>
      <c r="F90" s="40"/>
      <c r="G90" s="40"/>
      <c r="U90" s="40"/>
      <c r="V90" s="40"/>
      <c r="W90" s="40"/>
      <c r="Y90" s="40"/>
      <c r="Z90" s="40"/>
      <c r="AA90" s="40"/>
      <c r="AC90" s="40"/>
      <c r="AD90" s="40"/>
      <c r="AE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CN90" s="40"/>
      <c r="CO90" s="40"/>
    </row>
    <row r="91" spans="5:93" ht="12.75">
      <c r="E91" s="40"/>
      <c r="F91" s="40"/>
      <c r="G91" s="40"/>
      <c r="U91" s="40"/>
      <c r="V91" s="40"/>
      <c r="W91" s="40"/>
      <c r="Y91" s="40"/>
      <c r="Z91" s="40"/>
      <c r="AA91" s="40"/>
      <c r="AC91" s="40"/>
      <c r="AD91" s="40"/>
      <c r="AE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CN91" s="40"/>
      <c r="CO91" s="40"/>
    </row>
    <row r="92" spans="5:93" ht="12.75">
      <c r="E92" s="40"/>
      <c r="F92" s="40"/>
      <c r="G92" s="40"/>
      <c r="U92" s="40"/>
      <c r="V92" s="40"/>
      <c r="W92" s="40"/>
      <c r="Y92" s="40"/>
      <c r="Z92" s="40"/>
      <c r="AA92" s="40"/>
      <c r="AC92" s="40"/>
      <c r="AD92" s="40"/>
      <c r="AE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CN92" s="40"/>
      <c r="CO92" s="40"/>
    </row>
    <row r="93" spans="5:93" ht="12.75">
      <c r="E93" s="40"/>
      <c r="F93" s="40"/>
      <c r="G93" s="40"/>
      <c r="U93" s="40"/>
      <c r="V93" s="40"/>
      <c r="W93" s="40"/>
      <c r="Y93" s="40"/>
      <c r="Z93" s="40"/>
      <c r="AA93" s="40"/>
      <c r="AC93" s="40"/>
      <c r="AD93" s="40"/>
      <c r="AE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CN93" s="40"/>
      <c r="CO93" s="40"/>
    </row>
    <row r="94" spans="5:93" ht="12.75">
      <c r="E94" s="40"/>
      <c r="F94" s="40"/>
      <c r="G94" s="40"/>
      <c r="U94" s="40"/>
      <c r="V94" s="40"/>
      <c r="W94" s="40"/>
      <c r="Y94" s="40"/>
      <c r="Z94" s="40"/>
      <c r="AA94" s="40"/>
      <c r="AC94" s="40"/>
      <c r="AD94" s="40"/>
      <c r="AE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CN94" s="40"/>
      <c r="CO94" s="40"/>
    </row>
    <row r="95" spans="5:93" ht="12.75">
      <c r="E95" s="40"/>
      <c r="F95" s="40"/>
      <c r="G95" s="40"/>
      <c r="U95" s="40"/>
      <c r="V95" s="40"/>
      <c r="W95" s="40"/>
      <c r="Y95" s="40"/>
      <c r="Z95" s="40"/>
      <c r="AA95" s="40"/>
      <c r="AC95" s="40"/>
      <c r="AD95" s="40"/>
      <c r="AE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CN95" s="40"/>
      <c r="CO95" s="40"/>
    </row>
    <row r="96" spans="5:93" ht="12.75">
      <c r="E96" s="40"/>
      <c r="F96" s="40"/>
      <c r="G96" s="40"/>
      <c r="U96" s="40"/>
      <c r="V96" s="40"/>
      <c r="W96" s="40"/>
      <c r="Y96" s="40"/>
      <c r="Z96" s="40"/>
      <c r="AA96" s="40"/>
      <c r="AC96" s="40"/>
      <c r="AD96" s="40"/>
      <c r="AE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CN96" s="40"/>
      <c r="CO96" s="40"/>
    </row>
    <row r="97" spans="5:93" ht="12.75">
      <c r="E97" s="40"/>
      <c r="F97" s="40"/>
      <c r="G97" s="40"/>
      <c r="U97" s="40"/>
      <c r="V97" s="40"/>
      <c r="W97" s="40"/>
      <c r="Y97" s="40"/>
      <c r="Z97" s="40"/>
      <c r="AA97" s="40"/>
      <c r="AC97" s="40"/>
      <c r="AD97" s="40"/>
      <c r="AE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CN97" s="40"/>
      <c r="CO97" s="40"/>
    </row>
    <row r="98" spans="5:93" ht="12.75">
      <c r="E98" s="40"/>
      <c r="F98" s="40"/>
      <c r="G98" s="40"/>
      <c r="U98" s="40"/>
      <c r="V98" s="40"/>
      <c r="W98" s="40"/>
      <c r="Y98" s="40"/>
      <c r="Z98" s="40"/>
      <c r="AA98" s="40"/>
      <c r="AC98" s="40"/>
      <c r="AD98" s="40"/>
      <c r="AE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CN98" s="40"/>
      <c r="CO98" s="40"/>
    </row>
    <row r="99" spans="5:93" ht="12.75">
      <c r="E99" s="40"/>
      <c r="F99" s="40"/>
      <c r="G99" s="40"/>
      <c r="U99" s="40"/>
      <c r="V99" s="40"/>
      <c r="W99" s="40"/>
      <c r="Y99" s="40"/>
      <c r="Z99" s="40"/>
      <c r="AA99" s="40"/>
      <c r="AC99" s="40"/>
      <c r="AD99" s="40"/>
      <c r="AE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CN99" s="40"/>
      <c r="CO99" s="40"/>
    </row>
    <row r="100" spans="5:93" ht="12.75">
      <c r="E100" s="40"/>
      <c r="F100" s="40"/>
      <c r="G100" s="40"/>
      <c r="U100" s="40"/>
      <c r="V100" s="40"/>
      <c r="W100" s="40"/>
      <c r="Y100" s="40"/>
      <c r="Z100" s="40"/>
      <c r="AA100" s="40"/>
      <c r="AC100" s="40"/>
      <c r="AD100" s="40"/>
      <c r="AE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CN100" s="40"/>
      <c r="CO100" s="40"/>
    </row>
    <row r="101" spans="5:93" ht="12.75">
      <c r="E101" s="40"/>
      <c r="F101" s="40"/>
      <c r="G101" s="40"/>
      <c r="U101" s="40"/>
      <c r="V101" s="40"/>
      <c r="W101" s="40"/>
      <c r="Y101" s="40"/>
      <c r="Z101" s="40"/>
      <c r="AA101" s="40"/>
      <c r="AC101" s="40"/>
      <c r="AD101" s="40"/>
      <c r="AE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CN101" s="40"/>
      <c r="CO101" s="40"/>
    </row>
    <row r="102" spans="5:93" ht="12.75">
      <c r="E102" s="40"/>
      <c r="F102" s="40"/>
      <c r="G102" s="40"/>
      <c r="U102" s="40"/>
      <c r="V102" s="40"/>
      <c r="W102" s="40"/>
      <c r="Y102" s="40"/>
      <c r="Z102" s="40"/>
      <c r="AA102" s="40"/>
      <c r="AC102" s="40"/>
      <c r="AD102" s="40"/>
      <c r="AE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CN102" s="40"/>
      <c r="CO102" s="40"/>
    </row>
    <row r="103" spans="5:93" ht="12.75">
      <c r="E103" s="40"/>
      <c r="F103" s="40"/>
      <c r="G103" s="40"/>
      <c r="U103" s="40"/>
      <c r="V103" s="40"/>
      <c r="W103" s="40"/>
      <c r="Y103" s="40"/>
      <c r="Z103" s="40"/>
      <c r="AA103" s="40"/>
      <c r="AC103" s="40"/>
      <c r="AD103" s="40"/>
      <c r="AE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CN103" s="40"/>
      <c r="CO103" s="40"/>
    </row>
    <row r="104" spans="5:93" ht="12.75">
      <c r="E104" s="40"/>
      <c r="F104" s="40"/>
      <c r="G104" s="40"/>
      <c r="U104" s="40"/>
      <c r="V104" s="40"/>
      <c r="W104" s="40"/>
      <c r="Y104" s="40"/>
      <c r="Z104" s="40"/>
      <c r="AA104" s="40"/>
      <c r="AC104" s="40"/>
      <c r="AD104" s="40"/>
      <c r="AE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CN104" s="40"/>
      <c r="CO104" s="40"/>
    </row>
  </sheetData>
  <sheetProtection/>
  <printOptions horizontalCentered="1" verticalCentered="1"/>
  <pageMargins left="0.2362204724409449" right="0.15748031496062992" top="0.31496062992125984" bottom="0.1968503937007874" header="0.2362204724409449" footer="0.15748031496062992"/>
  <pageSetup fitToHeight="1" fitToWidth="1" horizontalDpi="300" verticalDpi="3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smk</dc:creator>
  <cp:keywords/>
  <dc:description/>
  <cp:lastModifiedBy>Никита С. Бриллиантов</cp:lastModifiedBy>
  <cp:lastPrinted>2014-10-09T15:34:42Z</cp:lastPrinted>
  <dcterms:created xsi:type="dcterms:W3CDTF">2002-08-27T18:55:55Z</dcterms:created>
  <dcterms:modified xsi:type="dcterms:W3CDTF">2017-11-23T13:30:06Z</dcterms:modified>
  <cp:category/>
  <cp:version/>
  <cp:contentType/>
  <cp:contentStatus/>
</cp:coreProperties>
</file>